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43ED78D7-7790-451D-8232-F2AC6E8E487E}" xr6:coauthVersionLast="47" xr6:coauthVersionMax="47" xr10:uidLastSave="{00000000-0000-0000-0000-000000000000}"/>
  <bookViews>
    <workbookView xWindow="20370" yWindow="-120" windowWidth="20730" windowHeight="11160" xr2:uid="{289D5C84-CB5C-42E0-900B-8A8F3EFEBAB0}"/>
  </bookViews>
  <sheets>
    <sheet name="Hoja3" sheetId="7" r:id="rId1"/>
    <sheet name="Hoja3 (2)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6" i="6" l="1"/>
  <c r="E163" i="6"/>
  <c r="E134" i="6"/>
  <c r="E200" i="6"/>
  <c r="E177" i="6"/>
  <c r="E205" i="6"/>
  <c r="E170" i="6"/>
  <c r="E89" i="6"/>
  <c r="E64" i="6" l="1"/>
  <c r="E44" i="6"/>
  <c r="E27" i="6"/>
  <c r="E159" i="6"/>
  <c r="E155" i="6"/>
  <c r="E141" i="6"/>
  <c r="E129" i="6"/>
  <c r="E119" i="6"/>
  <c r="E82" i="6"/>
  <c r="E76" i="6"/>
  <c r="E50" i="6"/>
  <c r="E41" i="6"/>
</calcChain>
</file>

<file path=xl/sharedStrings.xml><?xml version="1.0" encoding="utf-8"?>
<sst xmlns="http://schemas.openxmlformats.org/spreadsheetml/2006/main" count="368" uniqueCount="232">
  <si>
    <t>CONCEPTO</t>
  </si>
  <si>
    <t>AGUA PLANETA AZUL S A, 000174</t>
  </si>
  <si>
    <t>B1500097390</t>
  </si>
  <si>
    <t>GASTOS POR TRABAJOS Y SUMINISTRO</t>
  </si>
  <si>
    <t>AMERILAC, 000158</t>
  </si>
  <si>
    <t>INTERNACIONAL</t>
  </si>
  <si>
    <t>BDC SERRALLES S R L, 000034</t>
  </si>
  <si>
    <t>EDESUR DOMINICANA S A, 000106</t>
  </si>
  <si>
    <t>EDITORA HOY SAS, 000136</t>
  </si>
  <si>
    <t>B1500003866</t>
  </si>
  <si>
    <t>B1500003959</t>
  </si>
  <si>
    <t>B1500003865</t>
  </si>
  <si>
    <t>GASTVEN GASTRONOMICA EVENTOS SRL, 000131</t>
  </si>
  <si>
    <t>B1500000033</t>
  </si>
  <si>
    <t>GC LAB DOMINICANA SRL, 000026</t>
  </si>
  <si>
    <t>B1500000278</t>
  </si>
  <si>
    <t>B1500000313</t>
  </si>
  <si>
    <t>KELNET COMPUTER SRL, 000127</t>
  </si>
  <si>
    <t>TOTAL</t>
  </si>
  <si>
    <t>Enc. De Contabilidad</t>
  </si>
  <si>
    <t>MARCEL SOLUTION SRL,000108</t>
  </si>
  <si>
    <t>B1500000158</t>
  </si>
  <si>
    <t>B1500142465</t>
  </si>
  <si>
    <t>B1500140052</t>
  </si>
  <si>
    <t>B1500142867</t>
  </si>
  <si>
    <t>B1500139343</t>
  </si>
  <si>
    <t>B1500143654</t>
  </si>
  <si>
    <t>SUNIX PETROLEUM SRL,00088</t>
  </si>
  <si>
    <t>VIMARTE PUBLICIDAD EIRL,000090</t>
  </si>
  <si>
    <t>ADME INDUSTRIAL SRL, 000169</t>
  </si>
  <si>
    <t>B1500000225</t>
  </si>
  <si>
    <t>AYUNTAMIENTO DEL DISTRITO NACIONAL, 00114</t>
  </si>
  <si>
    <t>B1500000062</t>
  </si>
  <si>
    <t>B1500000390</t>
  </si>
  <si>
    <t>PROPANO Y DERIVADOS SA,000214</t>
  </si>
  <si>
    <t>B1500014020</t>
  </si>
  <si>
    <t>B1500001034</t>
  </si>
  <si>
    <t>B1500014421</t>
  </si>
  <si>
    <t>COMPAÑIA DOMINICANA DE TELEFONOS S.A,00109</t>
  </si>
  <si>
    <t>CORPORACION DEL ACUEDUCTO Y ALCANTARILLADO</t>
  </si>
  <si>
    <t>B1500013868</t>
  </si>
  <si>
    <t>B1500013866</t>
  </si>
  <si>
    <t>B1500135731</t>
  </si>
  <si>
    <t>B1500138024</t>
  </si>
  <si>
    <t>B1500143670</t>
  </si>
  <si>
    <t>GRUPO EMPRESARIAL VIMONT SRL,000219</t>
  </si>
  <si>
    <t>B1500000373</t>
  </si>
  <si>
    <t>GTG INDUSTRIAL SRL, 000217</t>
  </si>
  <si>
    <t>B1500002359</t>
  </si>
  <si>
    <t>HORIZONTE AGRICOLA INTERNACIONAL</t>
  </si>
  <si>
    <t>B1500000208</t>
  </si>
  <si>
    <t>B1500077741</t>
  </si>
  <si>
    <t>KHALICCO INVESTMENTS,000123</t>
  </si>
  <si>
    <t>B1500000574</t>
  </si>
  <si>
    <t>B1500144912</t>
  </si>
  <si>
    <t>B1500144513</t>
  </si>
  <si>
    <t>B1500032971</t>
  </si>
  <si>
    <t>B1500001391</t>
  </si>
  <si>
    <t>B1500001395</t>
  </si>
  <si>
    <t>B1500167272</t>
  </si>
  <si>
    <t>B1500167273</t>
  </si>
  <si>
    <t>B1500293099</t>
  </si>
  <si>
    <t>B1500288753</t>
  </si>
  <si>
    <t>B0100004929</t>
  </si>
  <si>
    <t>EDITORA LISTIN DIARIO SA,000137</t>
  </si>
  <si>
    <t>B1500006531</t>
  </si>
  <si>
    <t>FLOW SRL,000229</t>
  </si>
  <si>
    <t>B1500000590</t>
  </si>
  <si>
    <t>GALEN OFFICE SUPLY SRL,000026</t>
  </si>
  <si>
    <t>B1500000126</t>
  </si>
  <si>
    <t>GRC AGROINDUSTRIAL SRL,00086</t>
  </si>
  <si>
    <t>B1500000231</t>
  </si>
  <si>
    <t>B1500000209</t>
  </si>
  <si>
    <t>B1500000553</t>
  </si>
  <si>
    <t>B1500000764</t>
  </si>
  <si>
    <t>B1500000765</t>
  </si>
  <si>
    <t xml:space="preserve">QUALITY AUTOMECANICA SHALOM </t>
  </si>
  <si>
    <t>B1500000112</t>
  </si>
  <si>
    <t>B1500000113</t>
  </si>
  <si>
    <t>SERVICIOS Y EQUIPOS INDUSTRIALES</t>
  </si>
  <si>
    <t>SANALU SRL, 000225</t>
  </si>
  <si>
    <t>B1500000016</t>
  </si>
  <si>
    <t>VERAS AGRAMONTE INVESTMENTS</t>
  </si>
  <si>
    <t>B1500000121</t>
  </si>
  <si>
    <t>WORLD TECNOLOGY TATIS SRL</t>
  </si>
  <si>
    <t>B1500000792</t>
  </si>
  <si>
    <t>B1500000795</t>
  </si>
  <si>
    <t>Valores en RD$</t>
  </si>
  <si>
    <t xml:space="preserve">   CENTRO DOMINICANO DE TECNOLOGIA CIENTIFICA</t>
  </si>
  <si>
    <t>OBSERVACIONES</t>
  </si>
  <si>
    <t>FACTURA NCF</t>
  </si>
  <si>
    <t xml:space="preserve">FECHA </t>
  </si>
  <si>
    <t>SUPLIDOR</t>
  </si>
  <si>
    <t>MONTO FACTURADO</t>
  </si>
  <si>
    <t xml:space="preserve">                                                                            INSTITUTO DE INNOVACION EN BIOTECNOLOGIA E INDUSTRIA</t>
  </si>
  <si>
    <t>Informe mensual de cuentas por pagar</t>
  </si>
  <si>
    <r>
      <t xml:space="preserve">                                          al  31 de Mayo del a</t>
    </r>
    <r>
      <rPr>
        <b/>
        <sz val="14"/>
        <rFont val="Calibri"/>
        <family val="2"/>
      </rPr>
      <t>ñ</t>
    </r>
    <r>
      <rPr>
        <b/>
        <sz val="14"/>
        <rFont val="Arial"/>
        <family val="2"/>
      </rPr>
      <t>o 2022</t>
    </r>
  </si>
  <si>
    <t>B150014322</t>
  </si>
  <si>
    <t>B150014531</t>
  </si>
  <si>
    <t>B1500137063</t>
  </si>
  <si>
    <t>B1500001404</t>
  </si>
  <si>
    <t>B1500169978</t>
  </si>
  <si>
    <t>B1500169979</t>
  </si>
  <si>
    <t>B1500000387</t>
  </si>
  <si>
    <t>CENTRO FERRETERO EL PODER,SRL</t>
  </si>
  <si>
    <t>CORPORACION PARADOX,SRL</t>
  </si>
  <si>
    <t>B1500000389</t>
  </si>
  <si>
    <t>B1500091452</t>
  </si>
  <si>
    <t>B1500091668</t>
  </si>
  <si>
    <t>B1500091479</t>
  </si>
  <si>
    <t>B1500092808</t>
  </si>
  <si>
    <t>B1500092996</t>
  </si>
  <si>
    <t>B1500092781</t>
  </si>
  <si>
    <t>B1500295125</t>
  </si>
  <si>
    <t>B1500299516</t>
  </si>
  <si>
    <t>FRANCIS ELECTRICOS Y EQUIPOS,SRL</t>
  </si>
  <si>
    <t>B1500000288</t>
  </si>
  <si>
    <t>B1500000291</t>
  </si>
  <si>
    <t>DISTRIBUIDORA Y SERVICIOS DIVERSOS</t>
  </si>
  <si>
    <t>IREVIS COMERCIAL, SRL</t>
  </si>
  <si>
    <t>B1500000087</t>
  </si>
  <si>
    <t>B1500000213</t>
  </si>
  <si>
    <t xml:space="preserve"> J G DIESEL, SRL</t>
  </si>
  <si>
    <t>B1500000049</t>
  </si>
  <si>
    <t>B1700000033</t>
  </si>
  <si>
    <t>MOL LABORATORIO, LTDA</t>
  </si>
  <si>
    <t>B1500000365</t>
  </si>
  <si>
    <t>LUFISA COMERCIAL, SRL</t>
  </si>
  <si>
    <t>MARTPEZ INGENIEROS CONSTRUCTORES</t>
  </si>
  <si>
    <t>B1500000058</t>
  </si>
  <si>
    <t>B1500000174</t>
  </si>
  <si>
    <t>PHOENIX CALIBRATION D.R SRL</t>
  </si>
  <si>
    <t>SACH COLLECTION, SRL</t>
  </si>
  <si>
    <t>SERVICIOS Y DISEÑOS TECNICOS JSANTOS</t>
  </si>
  <si>
    <t>B1500000100</t>
  </si>
  <si>
    <t>B1500000101</t>
  </si>
  <si>
    <t>SUMINISTROS GUIPAK,SRL</t>
  </si>
  <si>
    <t>B1500000808</t>
  </si>
  <si>
    <t>B1500000076</t>
  </si>
  <si>
    <t>B1500078544</t>
  </si>
  <si>
    <t>B1500000805</t>
  </si>
  <si>
    <t>B1500000650</t>
  </si>
  <si>
    <t>VENUS COMERCIAL,SRL</t>
  </si>
  <si>
    <t>B1500000642</t>
  </si>
  <si>
    <t>B1500000641</t>
  </si>
  <si>
    <t>B1500000154</t>
  </si>
  <si>
    <t>TECNOLOGIA Y MAQUINARIA PEREZ VASQUEZ</t>
  </si>
  <si>
    <t>B1500000775</t>
  </si>
  <si>
    <t>QUIMICO TECNICA INDUSTRIAL</t>
  </si>
  <si>
    <t>B1500000598</t>
  </si>
  <si>
    <t>B1500000599</t>
  </si>
  <si>
    <t>AIR LIQUIDE DOMINICANA,SA</t>
  </si>
  <si>
    <t>B1500016732</t>
  </si>
  <si>
    <t>TRISAN DOMINICANA,SRL</t>
  </si>
  <si>
    <t>B1500000003</t>
  </si>
  <si>
    <t>TROPIGAS DOMINICANA SRL</t>
  </si>
  <si>
    <t>B1500007710</t>
  </si>
  <si>
    <t>DOLISON DOMINICANA,SRL</t>
  </si>
  <si>
    <t>B1500000012</t>
  </si>
  <si>
    <t>GL PROMOCIONES, SRL</t>
  </si>
  <si>
    <t>B1500001282</t>
  </si>
  <si>
    <t>B1500001332</t>
  </si>
  <si>
    <t xml:space="preserve">  Elisa Pimentel</t>
  </si>
  <si>
    <t>10,079,280.90</t>
  </si>
  <si>
    <t xml:space="preserve">                                      Nelson Johnson </t>
  </si>
  <si>
    <t xml:space="preserve">                                  Enc. Financiero</t>
  </si>
  <si>
    <t xml:space="preserve">       Enc. Financiero</t>
  </si>
  <si>
    <t>Enc.Adm y Financiero</t>
  </si>
  <si>
    <t>Licda. Elisa Pimentel</t>
  </si>
  <si>
    <t>Nelson Johnson</t>
  </si>
  <si>
    <t>30 dias</t>
  </si>
  <si>
    <t>PAGO POR SERVICIO DE ENERGIA ELECTRICA.LIB/753,FACT.B1500288753Y B1500293099</t>
  </si>
  <si>
    <t>EDESUR DOMINICANA S.A</t>
  </si>
  <si>
    <t>PAGO SERVICIO DE AGUA POTABLE.LIB/752.FACT.B1500091452,B1500091479,B1500091668,B1500092781,B1500092808,B1500092996</t>
  </si>
  <si>
    <t>PAGO ADQUISICION DE BOLIGRAFOS,PIN Y DISPLAY PERSONALIZADOS PARA CONVENIOS.LIB/796.FACT.B1500001282</t>
  </si>
  <si>
    <t>PAGO COMPRA DE MATERIALES PERSONALIZADOS PARA USO DE CONVENIO.LIB/797.FACT.B1500001332</t>
  </si>
  <si>
    <t>PAGO COMPRA DE PRODUCTOS ELECTRICOS.LIB/761.FACT.B1500000365</t>
  </si>
  <si>
    <t>PAGO SERVICIO ELABORACION DE TARJETAS DE PRESENTACION OARA EL DIRECTOR.LIB/760.B1500000373</t>
  </si>
  <si>
    <t>GRUPO EMPRESARIAL VIMONT, SRL</t>
  </si>
  <si>
    <t>PAGO SERVICIO DE REPARACION Y MANTENIMIENTO DE LA CALDERA.LIB/763.FACT.B1500000553</t>
  </si>
  <si>
    <t>PAGO SERVICIO DE FABRICACION,INSTALACION Y CAPACITACION DE ESTRUCTURA DE ACERO PARA BASE DE MOLINO.LIB/756.FACT.B1500000547</t>
  </si>
  <si>
    <t>KHALICCO INVESTMENTS, SRL</t>
  </si>
  <si>
    <t>PAGO REPARACION DE LA IMPRESORA HP DEL CEBIVE Y SHARP DE SERVICIO.LIB/754.FACT.B1500000764</t>
  </si>
  <si>
    <t>KELNET COMPUTER, SRL</t>
  </si>
  <si>
    <t>PAGO SERVICIO DE ALIMENTACION DE ABRIL.LIB/771,FACT.B1500000012</t>
  </si>
  <si>
    <t>DOLISON DOMINICANA, SRL</t>
  </si>
  <si>
    <t>PAGO COMPRA DE GAS LICUADO DE PETROLEO.LIB/724,FACT.B1500007710</t>
  </si>
  <si>
    <t>TROPIGAS DOMINICANA, SRL</t>
  </si>
  <si>
    <t>PAGO POR COMPRA DE BATAS DE LAB.PARA USO DEL PERSONAL DE LOS LABORATORIOS DE LA INSTITUCION.LIB/775.FACT.B1500000076</t>
  </si>
  <si>
    <t>PAGO COMPRA DE CRISTALERIA PARA EL LAB.DE MICROBIOLOGIA.LIB/765.B1500000225</t>
  </si>
  <si>
    <t>ADME INDUSTRIAL, SRL</t>
  </si>
  <si>
    <t xml:space="preserve">PAGO COMPRA DE REGISTROS DE CONTROL Y SELLO FECHERO.LIB/764,FACT.B1500000390 </t>
  </si>
  <si>
    <t>PAGO POR SERVICIO TELEFONICO DE NUESTRA INSTITUCION.LIB/695,FACT.B1500167272,B1500167273</t>
  </si>
  <si>
    <t>COMPAÑÍA DOMINICANA DE TELEFONOS, SA</t>
  </si>
  <si>
    <t>PAGO COMPRA MATERIAL DE REFERENCIA PARA EL LABORATORIO DE ENSAYOS QUIMICOS.LIB/667,FACT.92271</t>
  </si>
  <si>
    <t>MOL LABORATORIO,LTDA</t>
  </si>
  <si>
    <t>PAGO ADQUISICION DE GAS LICUADO DE PETROLEO.LIB/715,FACT.B1500013866 Y B1500013868</t>
  </si>
  <si>
    <t>PROPANO Y DERIVADOS, S.A</t>
  </si>
  <si>
    <t>PAGO COMPRA DE MATERIALES GASTABLES PAARA USO DE LOS LABORATORIOS.LIB/701.FACT.B1500000158</t>
  </si>
  <si>
    <t>SERVICIOS Y EQUIPOS INDUSTRIALES, SRL</t>
  </si>
  <si>
    <t>PAGO POR LLENADO DE TANQUE DE NITROGENO Y TANQUE DE ACETILENO DE ALTA PUREZA.LIB/696,FACT.B1500016732</t>
  </si>
  <si>
    <t>AIR LIQUIDE DOMINICANA, SAS</t>
  </si>
  <si>
    <t>PAGO POR COMPRA DE REACTIVOS PARA USO DE LOS LABORATORIOS.LIB/702,FACT.B1500001391</t>
  </si>
  <si>
    <t>PAGO POR COMPRA DE REACTIVOS PARA USO DE LOS LABORATORIOS.LIB/699,FACT.B1500001395</t>
  </si>
  <si>
    <t>BDC SERRALLES, SRL</t>
  </si>
  <si>
    <t xml:space="preserve">30 dias </t>
  </si>
  <si>
    <t>PAGO POR LA ADQUISICION DE FERTILIZANTES Y PESTICIDAS PARA EL USO DEL CEBIVE.LIB/703,FACT.B1500000231</t>
  </si>
  <si>
    <t>GRC AGROINDUSTRIAL, SRL</t>
  </si>
  <si>
    <t>PAGO POR SERVICIO DE SOPORTE TECNICO DEL SISTEMA SYMASOFT.LIB/694,FACT.B1500000209</t>
  </si>
  <si>
    <t>MARCEL SOLUTION</t>
  </si>
  <si>
    <t>PAGO POR COMPRA DE MATERIALES GASTABLES PARA USO DE LOS LABORATORIOS.LIB/704,FACT.B1500000016</t>
  </si>
  <si>
    <t>SANALU SRL</t>
  </si>
  <si>
    <t>PAGO COMPRA DE TONERS PARA REPOSICION DE ALMACEN.LIB/697,FACT.B1500000126</t>
  </si>
  <si>
    <t>GALEN OFFICE SUPPLY, SRL</t>
  </si>
  <si>
    <t>PAGO COMPRA DE MOBILIARIOS DE OFICINA.LIB/709,FACT.B1500000590</t>
  </si>
  <si>
    <t>FLOW, SRL</t>
  </si>
  <si>
    <t>SERVICIO DE FUMIGACION PARA LOS LABORATORIOS Y AREA PERIMETRAL DEL CEBIVE.LIB/720,FACT.B1500000641</t>
  </si>
  <si>
    <t>VENUS COMERCIAL, SRL</t>
  </si>
  <si>
    <t>PAGO POR COMPRA DE MOBILIARIOS DE OFICINA.LIB/698,FACT.B1500000121</t>
  </si>
  <si>
    <t>VERAS AGRAMONTE INVESTMENTS SRL</t>
  </si>
  <si>
    <t>PAGO COMPRA DE CLORURO MERCURIO II GRADO REACTIVOS,CK5286,FACT.B1500000795</t>
  </si>
  <si>
    <t>WORLD TECHOLOGY TATIS,SRL</t>
  </si>
  <si>
    <t>PAGO COMPRA DE FERTILIZANTES Y PESTICIDAS PARA EL CEBIVE.LIB/700,FACT.B1500000208</t>
  </si>
  <si>
    <t>PAGO COMPRA DE PACAS DE SUSTRATO DE BALTIC PEAR DE 250LTO Y PACAS DE PERLITA EXPANDIDA DE 125LT. CK.5285,FACT.B1500000209</t>
  </si>
  <si>
    <t>credito</t>
  </si>
  <si>
    <t>Valor</t>
  </si>
  <si>
    <t>Concepto</t>
  </si>
  <si>
    <t>Fecha</t>
  </si>
  <si>
    <t>RNC 430000167</t>
  </si>
  <si>
    <t>MES DE Mayo 2022</t>
  </si>
  <si>
    <t>PAGOS REALIZADOS A SUPLIDOR</t>
  </si>
  <si>
    <t xml:space="preserve">INSTITUTO DE INNOVACION EN BIOTECNOLOGIA E INDUSTRIA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</si>
</sst>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4" fillId="0" borderId="2" xfId="0" applyFont="1" applyBorder="1"/>
    <xf numFmtId="0" fontId="0" fillId="0" borderId="1" xfId="0" applyBorder="1"/>
    <xf numFmtId="0" fontId="0" fillId="0" borderId="2" xfId="0" applyBorder="1"/>
    <xf numFmtId="14" fontId="0" fillId="0" borderId="2" xfId="0" applyNumberFormat="1" applyBorder="1"/>
    <xf numFmtId="0" fontId="6" fillId="3" borderId="0" xfId="1" applyFont="1" applyFill="1" applyAlignment="1">
      <alignment horizontal="center"/>
    </xf>
    <xf numFmtId="4" fontId="0" fillId="0" borderId="2" xfId="0" applyNumberFormat="1" applyFont="1" applyBorder="1"/>
    <xf numFmtId="4" fontId="0" fillId="0" borderId="0" xfId="0" applyNumberFormat="1"/>
    <xf numFmtId="0" fontId="7" fillId="0" borderId="2" xfId="0" applyFont="1" applyBorder="1"/>
    <xf numFmtId="14" fontId="7" fillId="0" borderId="2" xfId="0" applyNumberFormat="1" applyFont="1" applyBorder="1"/>
    <xf numFmtId="0" fontId="0" fillId="0" borderId="0" xfId="0" applyBorder="1"/>
    <xf numFmtId="0" fontId="2" fillId="2" borderId="0" xfId="0" applyFont="1" applyFill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4" fillId="0" borderId="2" xfId="0" applyFont="1" applyFill="1" applyBorder="1"/>
    <xf numFmtId="4" fontId="7" fillId="0" borderId="1" xfId="0" applyNumberFormat="1" applyFont="1" applyBorder="1"/>
    <xf numFmtId="4" fontId="4" fillId="0" borderId="1" xfId="0" applyNumberFormat="1" applyFont="1" applyBorder="1"/>
    <xf numFmtId="0" fontId="4" fillId="0" borderId="1" xfId="0" applyFont="1" applyBorder="1"/>
    <xf numFmtId="4" fontId="0" fillId="2" borderId="1" xfId="0" applyNumberFormat="1" applyFill="1" applyBorder="1"/>
    <xf numFmtId="4" fontId="0" fillId="2" borderId="1" xfId="0" applyNumberFormat="1" applyFont="1" applyFill="1" applyBorder="1"/>
    <xf numFmtId="4" fontId="0" fillId="0" borderId="1" xfId="0" applyNumberFormat="1" applyFont="1" applyBorder="1"/>
    <xf numFmtId="4" fontId="1" fillId="0" borderId="1" xfId="0" applyNumberFormat="1" applyFont="1" applyBorder="1"/>
    <xf numFmtId="0" fontId="0" fillId="2" borderId="1" xfId="0" applyFill="1" applyBorder="1"/>
    <xf numFmtId="4" fontId="0" fillId="0" borderId="1" xfId="0" applyNumberFormat="1" applyBorder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3" borderId="0" xfId="1" applyFont="1" applyFill="1" applyBorder="1" applyAlignment="1">
      <alignment horizontal="center"/>
    </xf>
    <xf numFmtId="0" fontId="6" fillId="3" borderId="0" xfId="1" applyFont="1" applyFill="1" applyAlignment="1">
      <alignment horizontal="left" vertical="center"/>
    </xf>
    <xf numFmtId="0" fontId="6" fillId="3" borderId="3" xfId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14" fontId="0" fillId="0" borderId="1" xfId="0" applyNumberFormat="1" applyBorder="1"/>
    <xf numFmtId="0" fontId="0" fillId="0" borderId="7" xfId="0" applyBorder="1"/>
    <xf numFmtId="0" fontId="0" fillId="0" borderId="4" xfId="0" applyBorder="1" applyAlignment="1">
      <alignment vertical="top"/>
    </xf>
    <xf numFmtId="0" fontId="0" fillId="2" borderId="2" xfId="0" applyFill="1" applyBorder="1"/>
    <xf numFmtId="14" fontId="0" fillId="2" borderId="2" xfId="0" applyNumberFormat="1" applyFill="1" applyBorder="1"/>
    <xf numFmtId="4" fontId="1" fillId="2" borderId="1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4" xfId="0" applyBorder="1"/>
    <xf numFmtId="14" fontId="0" fillId="0" borderId="4" xfId="0" applyNumberFormat="1" applyBorder="1"/>
    <xf numFmtId="4" fontId="0" fillId="0" borderId="8" xfId="0" applyNumberFormat="1" applyFont="1" applyBorder="1"/>
    <xf numFmtId="0" fontId="0" fillId="0" borderId="5" xfId="0" applyBorder="1"/>
    <xf numFmtId="14" fontId="0" fillId="0" borderId="5" xfId="0" applyNumberFormat="1" applyBorder="1"/>
    <xf numFmtId="4" fontId="1" fillId="0" borderId="9" xfId="0" applyNumberFormat="1" applyFont="1" applyBorder="1"/>
    <xf numFmtId="0" fontId="0" fillId="0" borderId="5" xfId="0" applyBorder="1" applyAlignment="1"/>
    <xf numFmtId="0" fontId="0" fillId="2" borderId="2" xfId="0" applyFill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0" fillId="0" borderId="10" xfId="0" applyBorder="1"/>
    <xf numFmtId="0" fontId="6" fillId="3" borderId="10" xfId="1" applyFont="1" applyFill="1" applyBorder="1" applyAlignment="1">
      <alignment horizontal="left" vertical="center"/>
    </xf>
    <xf numFmtId="0" fontId="11" fillId="3" borderId="0" xfId="1" applyFont="1" applyFill="1" applyAlignment="1">
      <alignment horizontal="left" wrapText="1"/>
    </xf>
    <xf numFmtId="0" fontId="11" fillId="3" borderId="3" xfId="1" applyFont="1" applyFill="1" applyBorder="1" applyAlignment="1">
      <alignment horizontal="center"/>
    </xf>
    <xf numFmtId="0" fontId="11" fillId="3" borderId="0" xfId="1" applyFont="1" applyFill="1" applyAlignment="1">
      <alignment horizontal="center"/>
    </xf>
    <xf numFmtId="0" fontId="12" fillId="3" borderId="0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/>
    </xf>
    <xf numFmtId="14" fontId="0" fillId="0" borderId="0" xfId="0" applyNumberFormat="1"/>
    <xf numFmtId="4" fontId="0" fillId="0" borderId="2" xfId="0" applyNumberFormat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13" fillId="0" borderId="2" xfId="0" applyFont="1" applyBorder="1" applyAlignment="1">
      <alignment horizontal="right"/>
    </xf>
    <xf numFmtId="0" fontId="13" fillId="0" borderId="2" xfId="0" applyFont="1" applyBorder="1"/>
    <xf numFmtId="0" fontId="1" fillId="0" borderId="0" xfId="0" applyFont="1"/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Normal 3" xfId="1" xr:uid="{A41B8499-7076-43A3-9BB0-D20DFA69CD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180975</xdr:rowOff>
    </xdr:from>
    <xdr:ext cx="1333499" cy="676275"/>
    <xdr:pic>
      <xdr:nvPicPr>
        <xdr:cNvPr id="2" name="Picture 1">
          <a:extLst>
            <a:ext uri="{FF2B5EF4-FFF2-40B4-BE49-F238E27FC236}">
              <a16:creationId xmlns:a16="http://schemas.microsoft.com/office/drawing/2014/main" id="{163FC7E7-D97C-4808-9135-EE5BC5E28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0975"/>
          <a:ext cx="1333499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1</xdr:col>
      <xdr:colOff>514349</xdr:colOff>
      <xdr:row>6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7DB9D9-B9DE-467B-8F7D-82BD8715C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1333499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DEEC8-8686-4670-B9B9-D86438016719}">
  <dimension ref="A1:E41"/>
  <sheetViews>
    <sheetView tabSelected="1" topLeftCell="A36" workbookViewId="0">
      <selection activeCell="B49" sqref="B49"/>
    </sheetView>
  </sheetViews>
  <sheetFormatPr baseColWidth="10" defaultRowHeight="15" x14ac:dyDescent="0.25"/>
  <cols>
    <col min="1" max="1" width="48.140625" customWidth="1"/>
    <col min="2" max="2" width="11.28515625" customWidth="1"/>
    <col min="3" max="3" width="32.28515625" customWidth="1"/>
    <col min="4" max="4" width="13.5703125" customWidth="1"/>
  </cols>
  <sheetData>
    <row r="1" spans="1:5" x14ac:dyDescent="0.25">
      <c r="B1" s="68" t="s">
        <v>231</v>
      </c>
      <c r="C1" s="68"/>
    </row>
    <row r="2" spans="1:5" x14ac:dyDescent="0.25">
      <c r="B2" s="68" t="s">
        <v>230</v>
      </c>
      <c r="C2" s="68"/>
    </row>
    <row r="3" spans="1:5" x14ac:dyDescent="0.25">
      <c r="B3" s="68" t="s">
        <v>229</v>
      </c>
      <c r="C3" s="68"/>
    </row>
    <row r="4" spans="1:5" x14ac:dyDescent="0.25">
      <c r="B4" s="68" t="s">
        <v>228</v>
      </c>
      <c r="C4" s="68"/>
    </row>
    <row r="5" spans="1:5" x14ac:dyDescent="0.25">
      <c r="B5" s="68"/>
      <c r="C5" s="68"/>
    </row>
    <row r="6" spans="1:5" ht="19.5" x14ac:dyDescent="0.4">
      <c r="A6" s="67" t="s">
        <v>92</v>
      </c>
      <c r="B6" s="66" t="s">
        <v>227</v>
      </c>
      <c r="C6" s="67" t="s">
        <v>226</v>
      </c>
      <c r="D6" s="67" t="s">
        <v>225</v>
      </c>
      <c r="E6" s="66" t="s">
        <v>224</v>
      </c>
    </row>
    <row r="7" spans="1:5" ht="27.75" customHeight="1" x14ac:dyDescent="0.25">
      <c r="A7" s="69" t="s">
        <v>49</v>
      </c>
      <c r="B7" s="5">
        <v>44685</v>
      </c>
      <c r="C7" s="62" t="s">
        <v>223</v>
      </c>
      <c r="D7" s="61">
        <v>52750</v>
      </c>
      <c r="E7" s="64" t="s">
        <v>170</v>
      </c>
    </row>
    <row r="8" spans="1:5" ht="29.25" customHeight="1" x14ac:dyDescent="0.25">
      <c r="A8" s="70"/>
      <c r="B8" s="48">
        <v>44701</v>
      </c>
      <c r="C8" s="62" t="s">
        <v>222</v>
      </c>
      <c r="D8" s="61">
        <v>70110</v>
      </c>
      <c r="E8" s="64" t="s">
        <v>170</v>
      </c>
    </row>
    <row r="9" spans="1:5" ht="30.75" customHeight="1" x14ac:dyDescent="0.25">
      <c r="A9" s="65" t="s">
        <v>221</v>
      </c>
      <c r="B9" s="48">
        <v>44685</v>
      </c>
      <c r="C9" s="62" t="s">
        <v>220</v>
      </c>
      <c r="D9" s="61">
        <v>20514.3</v>
      </c>
      <c r="E9" s="64" t="s">
        <v>205</v>
      </c>
    </row>
    <row r="10" spans="1:5" ht="32.25" customHeight="1" x14ac:dyDescent="0.25">
      <c r="A10" s="63" t="s">
        <v>219</v>
      </c>
      <c r="B10" s="5">
        <v>44701</v>
      </c>
      <c r="C10" s="62" t="s">
        <v>218</v>
      </c>
      <c r="D10" s="61">
        <v>23458.400000000001</v>
      </c>
      <c r="E10" s="64" t="s">
        <v>170</v>
      </c>
    </row>
    <row r="11" spans="1:5" ht="18" customHeight="1" x14ac:dyDescent="0.25">
      <c r="A11" s="63" t="s">
        <v>217</v>
      </c>
      <c r="B11" s="5">
        <v>44701</v>
      </c>
      <c r="C11" s="62" t="s">
        <v>216</v>
      </c>
      <c r="D11" s="61">
        <v>157980</v>
      </c>
      <c r="E11" s="64" t="s">
        <v>170</v>
      </c>
    </row>
    <row r="12" spans="1:5" ht="60" x14ac:dyDescent="0.25">
      <c r="A12" s="63" t="s">
        <v>215</v>
      </c>
      <c r="B12" s="5">
        <v>44701</v>
      </c>
      <c r="C12" s="62" t="s">
        <v>214</v>
      </c>
      <c r="D12" s="61">
        <v>11092.94</v>
      </c>
      <c r="E12" s="64" t="s">
        <v>170</v>
      </c>
    </row>
    <row r="13" spans="1:5" ht="60" x14ac:dyDescent="0.25">
      <c r="A13" s="63" t="s">
        <v>213</v>
      </c>
      <c r="B13" s="5">
        <v>44701</v>
      </c>
      <c r="C13" s="62" t="s">
        <v>212</v>
      </c>
      <c r="D13" s="61">
        <v>438983.6</v>
      </c>
      <c r="E13" s="64" t="s">
        <v>170</v>
      </c>
    </row>
    <row r="14" spans="1:5" ht="30" customHeight="1" x14ac:dyDescent="0.25">
      <c r="A14" s="63" t="s">
        <v>211</v>
      </c>
      <c r="B14" s="5">
        <v>44701</v>
      </c>
      <c r="C14" s="62" t="s">
        <v>210</v>
      </c>
      <c r="D14" s="61">
        <v>23600</v>
      </c>
      <c r="E14" s="64" t="s">
        <v>170</v>
      </c>
    </row>
    <row r="15" spans="1:5" ht="60" x14ac:dyDescent="0.25">
      <c r="A15" s="63" t="s">
        <v>209</v>
      </c>
      <c r="B15" s="5">
        <v>44701</v>
      </c>
      <c r="C15" s="62" t="s">
        <v>208</v>
      </c>
      <c r="D15" s="61">
        <v>7080</v>
      </c>
      <c r="E15" s="4" t="s">
        <v>170</v>
      </c>
    </row>
    <row r="16" spans="1:5" ht="60" x14ac:dyDescent="0.25">
      <c r="A16" s="63" t="s">
        <v>207</v>
      </c>
      <c r="B16" s="5">
        <v>44701</v>
      </c>
      <c r="C16" s="62" t="s">
        <v>206</v>
      </c>
      <c r="D16" s="61">
        <v>158400</v>
      </c>
      <c r="E16" s="4" t="s">
        <v>205</v>
      </c>
    </row>
    <row r="17" spans="1:5" ht="33.75" customHeight="1" x14ac:dyDescent="0.25">
      <c r="A17" s="69" t="s">
        <v>204</v>
      </c>
      <c r="B17" s="5">
        <v>44701</v>
      </c>
      <c r="C17" s="62" t="s">
        <v>203</v>
      </c>
      <c r="D17" s="61">
        <v>45322.43</v>
      </c>
      <c r="E17" s="4" t="s">
        <v>170</v>
      </c>
    </row>
    <row r="18" spans="1:5" ht="60" x14ac:dyDescent="0.25">
      <c r="A18" s="71"/>
      <c r="B18" s="5">
        <v>44701</v>
      </c>
      <c r="C18" s="62" t="s">
        <v>202</v>
      </c>
      <c r="D18" s="61">
        <v>32234.06</v>
      </c>
      <c r="E18" s="4" t="s">
        <v>170</v>
      </c>
    </row>
    <row r="19" spans="1:5" ht="60" x14ac:dyDescent="0.25">
      <c r="A19" s="63" t="s">
        <v>201</v>
      </c>
      <c r="B19" s="5">
        <v>44701</v>
      </c>
      <c r="C19" s="62" t="s">
        <v>200</v>
      </c>
      <c r="D19" s="61">
        <v>77384.44</v>
      </c>
      <c r="E19" s="4" t="s">
        <v>170</v>
      </c>
    </row>
    <row r="20" spans="1:5" ht="60" x14ac:dyDescent="0.25">
      <c r="A20" s="63" t="s">
        <v>199</v>
      </c>
      <c r="B20" s="5">
        <v>44701</v>
      </c>
      <c r="C20" s="62" t="s">
        <v>198</v>
      </c>
      <c r="D20" s="61">
        <v>28314.1</v>
      </c>
      <c r="E20" s="4" t="s">
        <v>170</v>
      </c>
    </row>
    <row r="21" spans="1:5" ht="60" x14ac:dyDescent="0.25">
      <c r="A21" s="63" t="s">
        <v>197</v>
      </c>
      <c r="B21" s="5">
        <v>44701</v>
      </c>
      <c r="C21" s="62" t="s">
        <v>196</v>
      </c>
      <c r="D21" s="61">
        <v>9438.33</v>
      </c>
      <c r="E21" s="4" t="s">
        <v>170</v>
      </c>
    </row>
    <row r="22" spans="1:5" ht="60" x14ac:dyDescent="0.25">
      <c r="A22" s="63" t="s">
        <v>195</v>
      </c>
      <c r="B22" s="5">
        <v>44701</v>
      </c>
      <c r="C22" s="62" t="s">
        <v>194</v>
      </c>
      <c r="D22" s="61">
        <v>118086</v>
      </c>
      <c r="E22" s="4" t="s">
        <v>170</v>
      </c>
    </row>
    <row r="23" spans="1:5" ht="60" x14ac:dyDescent="0.25">
      <c r="A23" s="4" t="s">
        <v>193</v>
      </c>
      <c r="B23" s="5">
        <v>44701</v>
      </c>
      <c r="C23" s="62" t="s">
        <v>192</v>
      </c>
      <c r="D23" s="61">
        <v>127938</v>
      </c>
      <c r="E23" s="4" t="s">
        <v>170</v>
      </c>
    </row>
    <row r="24" spans="1:5" ht="60" x14ac:dyDescent="0.25">
      <c r="A24" s="63" t="s">
        <v>118</v>
      </c>
      <c r="B24" s="5">
        <v>44707</v>
      </c>
      <c r="C24" s="62" t="s">
        <v>191</v>
      </c>
      <c r="D24" s="61">
        <v>26786</v>
      </c>
      <c r="E24" s="4" t="s">
        <v>170</v>
      </c>
    </row>
    <row r="25" spans="1:5" ht="60" x14ac:dyDescent="0.25">
      <c r="A25" s="63" t="s">
        <v>190</v>
      </c>
      <c r="B25" s="5">
        <v>44707</v>
      </c>
      <c r="C25" s="62" t="s">
        <v>189</v>
      </c>
      <c r="D25" s="61">
        <v>25744.93</v>
      </c>
      <c r="E25" s="4" t="s">
        <v>170</v>
      </c>
    </row>
    <row r="26" spans="1:5" ht="75" x14ac:dyDescent="0.25">
      <c r="A26" s="63" t="s">
        <v>132</v>
      </c>
      <c r="B26" s="5">
        <v>44707</v>
      </c>
      <c r="C26" s="62" t="s">
        <v>188</v>
      </c>
      <c r="D26" s="61">
        <v>115699</v>
      </c>
      <c r="E26" s="4" t="s">
        <v>170</v>
      </c>
    </row>
    <row r="27" spans="1:5" ht="60" x14ac:dyDescent="0.25">
      <c r="A27" s="63" t="s">
        <v>187</v>
      </c>
      <c r="B27" s="5">
        <v>44707</v>
      </c>
      <c r="C27" s="62" t="s">
        <v>186</v>
      </c>
      <c r="D27" s="61">
        <v>36183.26</v>
      </c>
      <c r="E27" s="4" t="s">
        <v>170</v>
      </c>
    </row>
    <row r="28" spans="1:5" ht="45" x14ac:dyDescent="0.25">
      <c r="A28" s="63" t="s">
        <v>185</v>
      </c>
      <c r="B28" s="5">
        <v>44707</v>
      </c>
      <c r="C28" s="62" t="s">
        <v>184</v>
      </c>
      <c r="D28" s="61">
        <v>573952</v>
      </c>
      <c r="E28" s="4" t="s">
        <v>170</v>
      </c>
    </row>
    <row r="29" spans="1:5" ht="75" x14ac:dyDescent="0.25">
      <c r="A29" s="63" t="s">
        <v>183</v>
      </c>
      <c r="B29" s="5">
        <v>44707</v>
      </c>
      <c r="C29" s="62" t="s">
        <v>182</v>
      </c>
      <c r="D29" s="61">
        <v>72626.64</v>
      </c>
      <c r="E29" s="4" t="s">
        <v>170</v>
      </c>
    </row>
    <row r="30" spans="1:5" ht="76.5" customHeight="1" x14ac:dyDescent="0.25">
      <c r="A30" s="69" t="s">
        <v>181</v>
      </c>
      <c r="B30" s="5">
        <v>44707</v>
      </c>
      <c r="C30" s="62" t="s">
        <v>180</v>
      </c>
      <c r="D30" s="61">
        <v>260429.99</v>
      </c>
      <c r="E30" s="4" t="s">
        <v>170</v>
      </c>
    </row>
    <row r="31" spans="1:5" ht="59.25" customHeight="1" x14ac:dyDescent="0.25">
      <c r="A31" s="71"/>
      <c r="B31" s="5">
        <v>44707</v>
      </c>
      <c r="C31" s="62" t="s">
        <v>179</v>
      </c>
      <c r="D31" s="61">
        <v>382320</v>
      </c>
      <c r="E31" s="4" t="s">
        <v>170</v>
      </c>
    </row>
    <row r="32" spans="1:5" ht="45" x14ac:dyDescent="0.25">
      <c r="A32" s="63" t="s">
        <v>178</v>
      </c>
      <c r="B32" s="5">
        <v>44707</v>
      </c>
      <c r="C32" s="62" t="s">
        <v>177</v>
      </c>
      <c r="D32" s="61">
        <v>13570</v>
      </c>
      <c r="E32" s="4" t="s">
        <v>170</v>
      </c>
    </row>
    <row r="33" spans="1:5" ht="45" x14ac:dyDescent="0.25">
      <c r="A33" s="63" t="s">
        <v>127</v>
      </c>
      <c r="B33" s="5">
        <v>44707</v>
      </c>
      <c r="C33" s="62" t="s">
        <v>176</v>
      </c>
      <c r="D33" s="61">
        <v>12656.09</v>
      </c>
      <c r="E33" s="4" t="s">
        <v>170</v>
      </c>
    </row>
    <row r="34" spans="1:5" ht="60" x14ac:dyDescent="0.25">
      <c r="A34" s="69" t="s">
        <v>159</v>
      </c>
      <c r="B34" s="5">
        <v>44707</v>
      </c>
      <c r="C34" s="62" t="s">
        <v>175</v>
      </c>
      <c r="D34" s="61">
        <v>80004</v>
      </c>
      <c r="E34" s="4" t="s">
        <v>170</v>
      </c>
    </row>
    <row r="35" spans="1:5" ht="75" x14ac:dyDescent="0.25">
      <c r="A35" s="71"/>
      <c r="B35" s="5">
        <v>44712</v>
      </c>
      <c r="C35" s="62" t="s">
        <v>174</v>
      </c>
      <c r="D35" s="61">
        <v>74045</v>
      </c>
      <c r="E35" s="4" t="s">
        <v>170</v>
      </c>
    </row>
    <row r="36" spans="1:5" ht="60" x14ac:dyDescent="0.25">
      <c r="A36" s="4" t="s">
        <v>39</v>
      </c>
      <c r="B36" s="5">
        <v>44708</v>
      </c>
      <c r="C36" s="62" t="s">
        <v>173</v>
      </c>
      <c r="D36" s="61">
        <v>32426.6</v>
      </c>
      <c r="E36" s="4" t="s">
        <v>170</v>
      </c>
    </row>
    <row r="37" spans="1:5" ht="45" x14ac:dyDescent="0.25">
      <c r="A37" s="63" t="s">
        <v>172</v>
      </c>
      <c r="B37" s="5">
        <v>44708</v>
      </c>
      <c r="C37" s="62" t="s">
        <v>171</v>
      </c>
      <c r="D37" s="61">
        <v>938667.97</v>
      </c>
      <c r="E37" s="4" t="s">
        <v>170</v>
      </c>
    </row>
    <row r="38" spans="1:5" x14ac:dyDescent="0.25">
      <c r="B38" s="60"/>
      <c r="D38" s="8"/>
    </row>
    <row r="39" spans="1:5" ht="49.5" customHeight="1" x14ac:dyDescent="0.25">
      <c r="A39" s="6"/>
      <c r="B39" s="6"/>
      <c r="C39" s="6"/>
      <c r="D39" s="8"/>
    </row>
    <row r="40" spans="1:5" x14ac:dyDescent="0.25">
      <c r="A40" s="59" t="s">
        <v>169</v>
      </c>
      <c r="B40" s="6"/>
      <c r="C40" s="59" t="s">
        <v>168</v>
      </c>
    </row>
    <row r="41" spans="1:5" x14ac:dyDescent="0.25">
      <c r="A41" s="6" t="s">
        <v>167</v>
      </c>
      <c r="B41" s="6"/>
      <c r="C41" s="6" t="s">
        <v>19</v>
      </c>
    </row>
  </sheetData>
  <mergeCells count="4">
    <mergeCell ref="A7:A8"/>
    <mergeCell ref="A17:A18"/>
    <mergeCell ref="A30:A31"/>
    <mergeCell ref="A34:A3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30A9A-7815-4CD4-9EC0-80CE6C431ECD}">
  <dimension ref="A1:F214"/>
  <sheetViews>
    <sheetView zoomScaleNormal="100" workbookViewId="0">
      <selection activeCell="D212" sqref="D212"/>
    </sheetView>
  </sheetViews>
  <sheetFormatPr baseColWidth="10" defaultRowHeight="15" x14ac:dyDescent="0.25"/>
  <cols>
    <col min="1" max="1" width="13.85546875" customWidth="1"/>
    <col min="2" max="2" width="13.42578125" customWidth="1"/>
    <col min="3" max="3" width="44.5703125" customWidth="1"/>
    <col min="4" max="4" width="38" customWidth="1"/>
    <col min="5" max="5" width="20.140625" customWidth="1"/>
    <col min="6" max="6" width="18.140625" customWidth="1"/>
  </cols>
  <sheetData>
    <row r="1" spans="1:6" x14ac:dyDescent="0.25">
      <c r="C1" s="1"/>
      <c r="D1" s="1"/>
    </row>
    <row r="2" spans="1:6" ht="18" x14ac:dyDescent="0.25">
      <c r="C2" s="12" t="s">
        <v>94</v>
      </c>
      <c r="D2" s="1"/>
    </row>
    <row r="3" spans="1:6" ht="18" x14ac:dyDescent="0.25">
      <c r="C3" s="27"/>
      <c r="D3" s="28" t="s">
        <v>95</v>
      </c>
    </row>
    <row r="4" spans="1:6" ht="18.75" x14ac:dyDescent="0.25">
      <c r="C4" s="74" t="s">
        <v>96</v>
      </c>
      <c r="D4" s="74"/>
    </row>
    <row r="5" spans="1:6" x14ac:dyDescent="0.25">
      <c r="C5" s="1"/>
      <c r="D5" s="29" t="s">
        <v>87</v>
      </c>
    </row>
    <row r="6" spans="1:6" ht="5.25" customHeight="1" x14ac:dyDescent="0.25"/>
    <row r="7" spans="1:6" ht="26.25" customHeight="1" x14ac:dyDescent="0.25">
      <c r="A7" s="26" t="s">
        <v>90</v>
      </c>
      <c r="B7" s="25" t="s">
        <v>91</v>
      </c>
      <c r="C7" s="25" t="s">
        <v>92</v>
      </c>
      <c r="D7" s="25" t="s">
        <v>0</v>
      </c>
      <c r="E7" s="24" t="s">
        <v>93</v>
      </c>
      <c r="F7" s="14" t="s">
        <v>89</v>
      </c>
    </row>
    <row r="8" spans="1:6" ht="15.75" x14ac:dyDescent="0.25">
      <c r="A8" s="9" t="s">
        <v>30</v>
      </c>
      <c r="B8" s="10">
        <v>44622</v>
      </c>
      <c r="C8" s="9" t="s">
        <v>29</v>
      </c>
      <c r="D8" s="4" t="s">
        <v>3</v>
      </c>
      <c r="E8" s="15">
        <v>25744.93</v>
      </c>
      <c r="F8" s="4"/>
    </row>
    <row r="9" spans="1:6" ht="15.75" x14ac:dyDescent="0.25">
      <c r="A9" s="2"/>
      <c r="B9" s="2"/>
      <c r="C9" s="2"/>
      <c r="D9" s="2"/>
      <c r="E9" s="16">
        <v>25744.93</v>
      </c>
      <c r="F9" s="4"/>
    </row>
    <row r="10" spans="1:6" ht="15.75" x14ac:dyDescent="0.25">
      <c r="A10" s="2"/>
      <c r="B10" s="2"/>
      <c r="C10" s="2"/>
      <c r="D10" s="2"/>
      <c r="E10" s="17"/>
      <c r="F10" s="4"/>
    </row>
    <row r="11" spans="1:6" ht="15.75" x14ac:dyDescent="0.25">
      <c r="A11" s="2"/>
      <c r="B11" s="2"/>
      <c r="C11" s="2"/>
      <c r="D11" s="2"/>
      <c r="E11" s="17"/>
      <c r="F11" s="4"/>
    </row>
    <row r="12" spans="1:6" x14ac:dyDescent="0.25">
      <c r="A12" s="5" t="s">
        <v>2</v>
      </c>
      <c r="B12" s="5">
        <v>44559</v>
      </c>
      <c r="C12" s="34"/>
      <c r="D12" s="4" t="s">
        <v>3</v>
      </c>
      <c r="E12" s="18">
        <v>3779.81</v>
      </c>
      <c r="F12" s="4"/>
    </row>
    <row r="13" spans="1:6" x14ac:dyDescent="0.25">
      <c r="A13" s="4" t="s">
        <v>22</v>
      </c>
      <c r="B13" s="5">
        <v>44593</v>
      </c>
      <c r="C13" s="35"/>
      <c r="D13" s="4" t="s">
        <v>3</v>
      </c>
      <c r="E13" s="19">
        <v>4319.78</v>
      </c>
      <c r="F13" s="4"/>
    </row>
    <row r="14" spans="1:6" x14ac:dyDescent="0.25">
      <c r="A14" s="4" t="s">
        <v>23</v>
      </c>
      <c r="B14" s="5">
        <v>44603</v>
      </c>
      <c r="C14" s="35"/>
      <c r="D14" s="4" t="s">
        <v>3</v>
      </c>
      <c r="E14" s="19">
        <v>3500.25</v>
      </c>
      <c r="F14" s="4"/>
    </row>
    <row r="15" spans="1:6" x14ac:dyDescent="0.25">
      <c r="A15" s="4" t="s">
        <v>24</v>
      </c>
      <c r="B15" s="5">
        <v>44606</v>
      </c>
      <c r="C15" s="35"/>
      <c r="D15" s="4" t="s">
        <v>3</v>
      </c>
      <c r="E15" s="19">
        <v>3900</v>
      </c>
      <c r="F15" s="4"/>
    </row>
    <row r="16" spans="1:6" x14ac:dyDescent="0.25">
      <c r="A16" s="4" t="s">
        <v>25</v>
      </c>
      <c r="B16" s="5">
        <v>44613</v>
      </c>
      <c r="C16" s="35"/>
      <c r="D16" s="4" t="s">
        <v>3</v>
      </c>
      <c r="E16" s="19">
        <v>2080</v>
      </c>
      <c r="F16" s="4"/>
    </row>
    <row r="17" spans="1:6" x14ac:dyDescent="0.25">
      <c r="A17" s="4" t="s">
        <v>26</v>
      </c>
      <c r="B17" s="5">
        <v>44620</v>
      </c>
      <c r="C17" s="35"/>
      <c r="D17" s="4" t="s">
        <v>3</v>
      </c>
      <c r="E17" s="19">
        <v>4680</v>
      </c>
      <c r="F17" s="4"/>
    </row>
    <row r="18" spans="1:6" x14ac:dyDescent="0.25">
      <c r="A18" s="4" t="s">
        <v>37</v>
      </c>
      <c r="B18" s="5">
        <v>44643</v>
      </c>
      <c r="C18" s="35"/>
      <c r="D18" s="4" t="s">
        <v>3</v>
      </c>
      <c r="E18" s="19">
        <v>4200</v>
      </c>
      <c r="F18" s="4"/>
    </row>
    <row r="19" spans="1:6" x14ac:dyDescent="0.25">
      <c r="A19" s="4" t="s">
        <v>42</v>
      </c>
      <c r="B19" s="5">
        <v>44565</v>
      </c>
      <c r="C19" s="34" t="s">
        <v>1</v>
      </c>
      <c r="D19" s="4" t="s">
        <v>3</v>
      </c>
      <c r="E19" s="19">
        <v>1500</v>
      </c>
      <c r="F19" s="4"/>
    </row>
    <row r="20" spans="1:6" x14ac:dyDescent="0.25">
      <c r="A20" s="4" t="s">
        <v>43</v>
      </c>
      <c r="B20" s="5">
        <v>44578</v>
      </c>
      <c r="C20" s="35"/>
      <c r="D20" s="4" t="s">
        <v>3</v>
      </c>
      <c r="E20" s="19">
        <v>4019.8</v>
      </c>
      <c r="F20" s="4"/>
    </row>
    <row r="21" spans="1:6" x14ac:dyDescent="0.25">
      <c r="A21" s="4" t="s">
        <v>44</v>
      </c>
      <c r="B21" s="5">
        <v>44630</v>
      </c>
      <c r="C21" s="35"/>
      <c r="D21" s="4" t="s">
        <v>3</v>
      </c>
      <c r="E21" s="20">
        <v>3960</v>
      </c>
      <c r="F21" s="4"/>
    </row>
    <row r="22" spans="1:6" x14ac:dyDescent="0.25">
      <c r="A22" s="4" t="s">
        <v>55</v>
      </c>
      <c r="B22" s="5">
        <v>44656</v>
      </c>
      <c r="C22" s="35"/>
      <c r="D22" s="4" t="s">
        <v>3</v>
      </c>
      <c r="E22" s="20">
        <v>3960</v>
      </c>
      <c r="F22" s="4"/>
    </row>
    <row r="23" spans="1:6" x14ac:dyDescent="0.25">
      <c r="A23" s="4" t="s">
        <v>54</v>
      </c>
      <c r="B23" s="37">
        <v>44672</v>
      </c>
      <c r="C23" s="35"/>
      <c r="D23" s="38" t="s">
        <v>3</v>
      </c>
      <c r="E23" s="20">
        <v>4900</v>
      </c>
      <c r="F23" s="4"/>
    </row>
    <row r="24" spans="1:6" x14ac:dyDescent="0.25">
      <c r="A24" s="4" t="s">
        <v>97</v>
      </c>
      <c r="B24" s="5">
        <v>44680</v>
      </c>
      <c r="C24" s="35"/>
      <c r="D24" s="4" t="s">
        <v>3</v>
      </c>
      <c r="E24" s="20">
        <v>1330</v>
      </c>
      <c r="F24" s="4"/>
    </row>
    <row r="25" spans="1:6" x14ac:dyDescent="0.25">
      <c r="A25" s="4" t="s">
        <v>98</v>
      </c>
      <c r="B25" s="5">
        <v>44687</v>
      </c>
      <c r="C25" s="36"/>
      <c r="D25" s="4" t="s">
        <v>3</v>
      </c>
      <c r="E25" s="20">
        <v>3780</v>
      </c>
      <c r="F25" s="4"/>
    </row>
    <row r="26" spans="1:6" x14ac:dyDescent="0.25">
      <c r="A26" s="4" t="s">
        <v>99</v>
      </c>
      <c r="B26" s="5">
        <v>44708</v>
      </c>
      <c r="C26" s="36"/>
      <c r="D26" s="4" t="s">
        <v>3</v>
      </c>
      <c r="E26" s="20">
        <v>5600</v>
      </c>
      <c r="F26" s="4"/>
    </row>
    <row r="27" spans="1:6" x14ac:dyDescent="0.25">
      <c r="A27" s="4"/>
      <c r="B27" s="4"/>
      <c r="C27" s="4"/>
      <c r="D27" s="4"/>
      <c r="E27" s="21">
        <f>26459.84+E19+E20+E21+E23+E22+E24+E25+E26</f>
        <v>55509.64</v>
      </c>
      <c r="F27" s="4"/>
    </row>
    <row r="28" spans="1:6" x14ac:dyDescent="0.25">
      <c r="A28" s="4"/>
      <c r="B28" s="4"/>
      <c r="C28" s="4"/>
      <c r="D28" s="4"/>
      <c r="E28" s="21"/>
      <c r="F28" s="4"/>
    </row>
    <row r="29" spans="1:6" x14ac:dyDescent="0.25">
      <c r="A29" s="4" t="s">
        <v>152</v>
      </c>
      <c r="B29" s="5">
        <v>44622</v>
      </c>
      <c r="C29" s="43" t="s">
        <v>151</v>
      </c>
      <c r="D29" s="4" t="s">
        <v>3</v>
      </c>
      <c r="E29" s="20">
        <v>77384.44</v>
      </c>
      <c r="F29" s="4"/>
    </row>
    <row r="30" spans="1:6" x14ac:dyDescent="0.25">
      <c r="A30" s="4"/>
      <c r="B30" s="4"/>
      <c r="C30" s="4"/>
      <c r="D30" s="4"/>
      <c r="E30" s="21">
        <v>77384.44</v>
      </c>
      <c r="F30" s="4"/>
    </row>
    <row r="31" spans="1:6" x14ac:dyDescent="0.25">
      <c r="A31" s="4"/>
      <c r="B31" s="4"/>
      <c r="C31" s="4"/>
      <c r="D31" s="4"/>
      <c r="E31" s="22"/>
      <c r="F31" s="4"/>
    </row>
    <row r="32" spans="1:6" x14ac:dyDescent="0.25">
      <c r="A32" s="4" t="s">
        <v>5</v>
      </c>
      <c r="B32" s="5">
        <v>44529</v>
      </c>
      <c r="C32" s="43" t="s">
        <v>4</v>
      </c>
      <c r="D32" s="4" t="s">
        <v>3</v>
      </c>
      <c r="E32" s="23">
        <v>-258441.45</v>
      </c>
      <c r="F32" s="4"/>
    </row>
    <row r="33" spans="1:6" x14ac:dyDescent="0.25">
      <c r="A33" s="4"/>
      <c r="B33" s="4"/>
      <c r="C33" s="4"/>
      <c r="D33" s="4"/>
      <c r="E33" s="21">
        <v>-258441.45</v>
      </c>
      <c r="F33" s="4"/>
    </row>
    <row r="34" spans="1:6" x14ac:dyDescent="0.25">
      <c r="A34" s="4"/>
      <c r="B34" s="4"/>
      <c r="C34" s="4"/>
      <c r="D34" s="4"/>
      <c r="E34" s="21"/>
      <c r="F34" s="4"/>
    </row>
    <row r="35" spans="1:6" x14ac:dyDescent="0.25">
      <c r="A35" s="4" t="s">
        <v>56</v>
      </c>
      <c r="B35" s="5">
        <v>44652</v>
      </c>
      <c r="C35" s="4" t="s">
        <v>31</v>
      </c>
      <c r="D35" s="4" t="s">
        <v>3</v>
      </c>
      <c r="E35" s="20">
        <v>15207</v>
      </c>
      <c r="F35" s="4"/>
    </row>
    <row r="36" spans="1:6" x14ac:dyDescent="0.25">
      <c r="A36" s="4"/>
      <c r="B36" s="4"/>
      <c r="C36" s="4"/>
      <c r="D36" s="4"/>
      <c r="E36" s="21">
        <v>15207</v>
      </c>
      <c r="F36" s="4"/>
    </row>
    <row r="37" spans="1:6" x14ac:dyDescent="0.25">
      <c r="A37" s="4"/>
      <c r="B37" s="4"/>
      <c r="C37" s="4"/>
      <c r="D37" s="4"/>
      <c r="E37" s="21"/>
      <c r="F37" s="4"/>
    </row>
    <row r="38" spans="1:6" x14ac:dyDescent="0.25">
      <c r="A38" s="5" t="s">
        <v>57</v>
      </c>
      <c r="B38" s="5">
        <v>44662</v>
      </c>
      <c r="C38" s="69" t="s">
        <v>6</v>
      </c>
      <c r="D38" s="4" t="s">
        <v>3</v>
      </c>
      <c r="E38" s="23">
        <v>32234.06</v>
      </c>
      <c r="F38" s="4"/>
    </row>
    <row r="39" spans="1:6" x14ac:dyDescent="0.25">
      <c r="A39" s="5" t="s">
        <v>58</v>
      </c>
      <c r="B39" s="5">
        <v>44673</v>
      </c>
      <c r="C39" s="70"/>
      <c r="D39" s="4" t="s">
        <v>3</v>
      </c>
      <c r="E39" s="23">
        <v>45322.43</v>
      </c>
      <c r="F39" s="4"/>
    </row>
    <row r="40" spans="1:6" x14ac:dyDescent="0.25">
      <c r="A40" s="5" t="s">
        <v>100</v>
      </c>
      <c r="B40" s="5">
        <v>44693</v>
      </c>
      <c r="C40" s="71"/>
      <c r="D40" s="4" t="s">
        <v>3</v>
      </c>
      <c r="E40" s="23">
        <v>73323.19</v>
      </c>
      <c r="F40" s="4"/>
    </row>
    <row r="41" spans="1:6" x14ac:dyDescent="0.25">
      <c r="A41" s="5"/>
      <c r="B41" s="5"/>
      <c r="C41" s="4"/>
      <c r="D41" s="4"/>
      <c r="E41" s="21">
        <f>+E38+E39+E40</f>
        <v>150879.67999999999</v>
      </c>
      <c r="F41" s="4"/>
    </row>
    <row r="42" spans="1:6" x14ac:dyDescent="0.25">
      <c r="A42" s="5"/>
      <c r="B42" s="5"/>
      <c r="C42" s="4"/>
      <c r="D42" s="4"/>
      <c r="E42" s="21"/>
      <c r="F42" s="4"/>
    </row>
    <row r="43" spans="1:6" x14ac:dyDescent="0.25">
      <c r="A43" s="5" t="s">
        <v>32</v>
      </c>
      <c r="B43" s="5">
        <v>44635</v>
      </c>
      <c r="C43" s="39" t="s">
        <v>88</v>
      </c>
      <c r="D43" s="4" t="s">
        <v>3</v>
      </c>
      <c r="E43" s="20">
        <v>19186.8</v>
      </c>
      <c r="F43" s="4"/>
    </row>
    <row r="44" spans="1:6" x14ac:dyDescent="0.25">
      <c r="A44" s="5"/>
      <c r="B44" s="5"/>
      <c r="C44" s="4"/>
      <c r="D44" s="4"/>
      <c r="E44" s="21">
        <f>+E43</f>
        <v>19186.8</v>
      </c>
      <c r="F44" s="4"/>
    </row>
    <row r="45" spans="1:6" x14ac:dyDescent="0.25">
      <c r="A45" s="5"/>
      <c r="B45" s="5"/>
      <c r="C45" s="4"/>
      <c r="D45" s="4"/>
      <c r="E45" s="21"/>
      <c r="F45" s="4"/>
    </row>
    <row r="46" spans="1:6" x14ac:dyDescent="0.25">
      <c r="A46" s="5" t="s">
        <v>59</v>
      </c>
      <c r="B46" s="5">
        <v>44679</v>
      </c>
      <c r="C46" s="69" t="s">
        <v>38</v>
      </c>
      <c r="D46" s="4" t="s">
        <v>3</v>
      </c>
      <c r="E46" s="20">
        <v>44241.89</v>
      </c>
      <c r="F46" s="4"/>
    </row>
    <row r="47" spans="1:6" x14ac:dyDescent="0.25">
      <c r="A47" s="5" t="s">
        <v>60</v>
      </c>
      <c r="B47" s="5">
        <v>44679</v>
      </c>
      <c r="C47" s="70"/>
      <c r="D47" s="4" t="s">
        <v>3</v>
      </c>
      <c r="E47" s="20">
        <v>83696.11</v>
      </c>
      <c r="F47" s="4"/>
    </row>
    <row r="48" spans="1:6" x14ac:dyDescent="0.25">
      <c r="A48" s="5" t="s">
        <v>101</v>
      </c>
      <c r="B48" s="5">
        <v>44709</v>
      </c>
      <c r="C48" s="70"/>
      <c r="D48" s="4" t="s">
        <v>3</v>
      </c>
      <c r="E48" s="20">
        <v>50753.3</v>
      </c>
      <c r="F48" s="4"/>
    </row>
    <row r="49" spans="1:6" x14ac:dyDescent="0.25">
      <c r="A49" s="5" t="s">
        <v>102</v>
      </c>
      <c r="B49" s="5">
        <v>44709</v>
      </c>
      <c r="C49" s="71"/>
      <c r="D49" s="4" t="s">
        <v>3</v>
      </c>
      <c r="E49" s="20">
        <v>83439.23</v>
      </c>
      <c r="F49" s="4"/>
    </row>
    <row r="50" spans="1:6" x14ac:dyDescent="0.25">
      <c r="A50" s="5"/>
      <c r="B50" s="5"/>
      <c r="C50" s="4"/>
      <c r="D50" s="4"/>
      <c r="E50" s="21">
        <f>+E46+E47+E48+E49</f>
        <v>262130.52999999997</v>
      </c>
      <c r="F50" s="4"/>
    </row>
    <row r="51" spans="1:6" x14ac:dyDescent="0.25">
      <c r="A51" s="5"/>
      <c r="B51" s="5"/>
      <c r="C51" s="4"/>
      <c r="D51" s="4"/>
      <c r="E51" s="21"/>
      <c r="F51" s="4"/>
    </row>
    <row r="52" spans="1:6" x14ac:dyDescent="0.25">
      <c r="A52" s="5" t="s">
        <v>103</v>
      </c>
      <c r="B52" s="5">
        <v>44708</v>
      </c>
      <c r="C52" s="4" t="s">
        <v>104</v>
      </c>
      <c r="D52" s="4" t="s">
        <v>3</v>
      </c>
      <c r="E52" s="20">
        <v>169590.01</v>
      </c>
      <c r="F52" s="4"/>
    </row>
    <row r="53" spans="1:6" x14ac:dyDescent="0.25">
      <c r="A53" s="5"/>
      <c r="B53" s="5"/>
      <c r="C53" s="4"/>
      <c r="D53" s="4"/>
      <c r="E53" s="21">
        <v>169590.01</v>
      </c>
      <c r="F53" s="4"/>
    </row>
    <row r="54" spans="1:6" x14ac:dyDescent="0.25">
      <c r="A54" s="4"/>
      <c r="B54" s="4"/>
      <c r="C54" s="4"/>
      <c r="D54" s="4"/>
      <c r="E54" s="21"/>
      <c r="F54" s="4"/>
    </row>
    <row r="55" spans="1:6" x14ac:dyDescent="0.25">
      <c r="A55" s="4" t="s">
        <v>106</v>
      </c>
      <c r="B55" s="5">
        <v>44691</v>
      </c>
      <c r="C55" s="43" t="s">
        <v>105</v>
      </c>
      <c r="D55" s="4" t="s">
        <v>3</v>
      </c>
      <c r="E55" s="20">
        <v>6861.75</v>
      </c>
      <c r="F55" s="4"/>
    </row>
    <row r="56" spans="1:6" x14ac:dyDescent="0.25">
      <c r="A56" s="4"/>
      <c r="B56" s="4"/>
      <c r="C56" s="4"/>
      <c r="D56" s="4"/>
      <c r="E56" s="21">
        <v>6861.75</v>
      </c>
      <c r="F56" s="4"/>
    </row>
    <row r="57" spans="1:6" x14ac:dyDescent="0.25">
      <c r="A57" s="4"/>
      <c r="B57" s="4"/>
      <c r="C57" s="4"/>
      <c r="D57" s="4"/>
      <c r="E57" s="21"/>
      <c r="F57" s="4"/>
    </row>
    <row r="58" spans="1:6" x14ac:dyDescent="0.25">
      <c r="A58" s="5" t="s">
        <v>107</v>
      </c>
      <c r="B58" s="5">
        <v>44652</v>
      </c>
      <c r="C58" s="69" t="s">
        <v>39</v>
      </c>
      <c r="D58" s="4" t="s">
        <v>3</v>
      </c>
      <c r="E58" s="23">
        <v>15794</v>
      </c>
      <c r="F58" s="4"/>
    </row>
    <row r="59" spans="1:6" x14ac:dyDescent="0.25">
      <c r="A59" s="5" t="s">
        <v>108</v>
      </c>
      <c r="B59" s="5">
        <v>44652</v>
      </c>
      <c r="C59" s="70"/>
      <c r="D59" s="4" t="s">
        <v>3</v>
      </c>
      <c r="E59" s="23">
        <v>337</v>
      </c>
      <c r="F59" s="4"/>
    </row>
    <row r="60" spans="1:6" x14ac:dyDescent="0.25">
      <c r="A60" s="5" t="s">
        <v>109</v>
      </c>
      <c r="B60" s="5">
        <v>44652</v>
      </c>
      <c r="C60" s="70"/>
      <c r="D60" s="4" t="s">
        <v>3</v>
      </c>
      <c r="E60" s="23">
        <v>100.8</v>
      </c>
      <c r="F60" s="4"/>
    </row>
    <row r="61" spans="1:6" x14ac:dyDescent="0.25">
      <c r="A61" s="5" t="s">
        <v>110</v>
      </c>
      <c r="B61" s="5">
        <v>44684</v>
      </c>
      <c r="C61" s="71"/>
      <c r="D61" s="4" t="s">
        <v>3</v>
      </c>
      <c r="E61" s="23">
        <v>100.8</v>
      </c>
      <c r="F61" s="4"/>
    </row>
    <row r="62" spans="1:6" x14ac:dyDescent="0.25">
      <c r="A62" s="5" t="s">
        <v>111</v>
      </c>
      <c r="B62" s="5">
        <v>44684</v>
      </c>
      <c r="C62" s="4"/>
      <c r="D62" s="4" t="s">
        <v>3</v>
      </c>
      <c r="E62" s="23">
        <v>300</v>
      </c>
      <c r="F62" s="4"/>
    </row>
    <row r="63" spans="1:6" x14ac:dyDescent="0.25">
      <c r="A63" s="4" t="s">
        <v>112</v>
      </c>
      <c r="B63" s="5">
        <v>44684</v>
      </c>
      <c r="C63" s="4"/>
      <c r="D63" s="4" t="s">
        <v>3</v>
      </c>
      <c r="E63" s="20">
        <v>15794</v>
      </c>
      <c r="F63" s="4"/>
    </row>
    <row r="64" spans="1:6" x14ac:dyDescent="0.25">
      <c r="A64" s="4"/>
      <c r="B64" s="5"/>
      <c r="C64" s="4"/>
      <c r="D64" s="4"/>
      <c r="E64" s="21">
        <f>+E58+E59+E60+E61+E62+E63</f>
        <v>32426.6</v>
      </c>
      <c r="F64" s="4"/>
    </row>
    <row r="65" spans="1:6" x14ac:dyDescent="0.25">
      <c r="A65" s="4"/>
      <c r="B65" s="5"/>
      <c r="C65" s="4"/>
      <c r="D65" s="4"/>
      <c r="E65" s="21"/>
      <c r="F65" s="4"/>
    </row>
    <row r="66" spans="1:6" x14ac:dyDescent="0.25">
      <c r="A66" s="4" t="s">
        <v>158</v>
      </c>
      <c r="B66" s="5">
        <v>44680</v>
      </c>
      <c r="C66" s="43" t="s">
        <v>157</v>
      </c>
      <c r="D66" s="4" t="s">
        <v>3</v>
      </c>
      <c r="E66" s="20">
        <v>573952</v>
      </c>
      <c r="F66" s="4"/>
    </row>
    <row r="67" spans="1:6" x14ac:dyDescent="0.25">
      <c r="A67" s="4"/>
      <c r="B67" s="4"/>
      <c r="C67" s="4"/>
      <c r="D67" s="4"/>
      <c r="E67" s="21">
        <v>573952</v>
      </c>
      <c r="F67" s="4"/>
    </row>
    <row r="68" spans="1:6" x14ac:dyDescent="0.25">
      <c r="A68" s="4"/>
      <c r="B68" s="5"/>
      <c r="C68" s="4"/>
      <c r="D68" s="4"/>
      <c r="E68" s="21"/>
      <c r="F68" s="4"/>
    </row>
    <row r="69" spans="1:6" x14ac:dyDescent="0.25">
      <c r="A69" s="4" t="s">
        <v>33</v>
      </c>
      <c r="B69" s="5">
        <v>44638</v>
      </c>
      <c r="C69" s="4" t="s">
        <v>118</v>
      </c>
      <c r="D69" s="4" t="s">
        <v>3</v>
      </c>
      <c r="E69" s="20">
        <v>26786</v>
      </c>
      <c r="F69" s="4"/>
    </row>
    <row r="70" spans="1:6" x14ac:dyDescent="0.25">
      <c r="A70" s="4"/>
      <c r="B70" s="4"/>
      <c r="C70" s="4"/>
      <c r="D70" s="4"/>
      <c r="E70" s="21">
        <v>26786</v>
      </c>
      <c r="F70" s="4"/>
    </row>
    <row r="71" spans="1:6" x14ac:dyDescent="0.25">
      <c r="A71" s="4"/>
      <c r="B71" s="4"/>
      <c r="C71" s="4"/>
      <c r="D71" s="4"/>
      <c r="E71" s="3"/>
      <c r="F71" s="4"/>
    </row>
    <row r="72" spans="1:6" x14ac:dyDescent="0.25">
      <c r="A72" s="5" t="s">
        <v>61</v>
      </c>
      <c r="B72" s="5">
        <v>44681</v>
      </c>
      <c r="C72" s="69" t="s">
        <v>7</v>
      </c>
      <c r="D72" s="4" t="s">
        <v>3</v>
      </c>
      <c r="E72" s="23">
        <v>209293.21</v>
      </c>
      <c r="F72" s="4"/>
    </row>
    <row r="73" spans="1:6" x14ac:dyDescent="0.25">
      <c r="A73" s="5" t="s">
        <v>62</v>
      </c>
      <c r="B73" s="5">
        <v>44681</v>
      </c>
      <c r="C73" s="70"/>
      <c r="D73" s="4" t="s">
        <v>3</v>
      </c>
      <c r="E73" s="23">
        <v>729374.76</v>
      </c>
      <c r="F73" s="4"/>
    </row>
    <row r="74" spans="1:6" x14ac:dyDescent="0.25">
      <c r="A74" s="5" t="s">
        <v>113</v>
      </c>
      <c r="B74" s="5">
        <v>44712</v>
      </c>
      <c r="C74" s="70"/>
      <c r="D74" s="4" t="s">
        <v>3</v>
      </c>
      <c r="E74" s="23">
        <v>676193.72</v>
      </c>
      <c r="F74" s="4"/>
    </row>
    <row r="75" spans="1:6" x14ac:dyDescent="0.25">
      <c r="A75" s="5" t="s">
        <v>114</v>
      </c>
      <c r="B75" s="5">
        <v>44712</v>
      </c>
      <c r="C75" s="71"/>
      <c r="D75" s="4" t="s">
        <v>3</v>
      </c>
      <c r="E75" s="23">
        <v>199432.81</v>
      </c>
      <c r="F75" s="4"/>
    </row>
    <row r="76" spans="1:6" x14ac:dyDescent="0.25">
      <c r="A76" s="4"/>
      <c r="B76" s="4"/>
      <c r="C76" s="4"/>
      <c r="D76" s="4"/>
      <c r="E76" s="21">
        <f>+E75+E74+E73+E72</f>
        <v>1814294.5</v>
      </c>
      <c r="F76" s="4"/>
    </row>
    <row r="77" spans="1:6" x14ac:dyDescent="0.25">
      <c r="A77" s="4"/>
      <c r="B77" s="4"/>
      <c r="C77" s="4"/>
      <c r="D77" s="4"/>
      <c r="E77" s="21"/>
      <c r="F77" s="4"/>
    </row>
    <row r="78" spans="1:6" x14ac:dyDescent="0.25">
      <c r="A78" s="4" t="s">
        <v>9</v>
      </c>
      <c r="B78" s="5">
        <v>44291</v>
      </c>
      <c r="C78" s="69" t="s">
        <v>8</v>
      </c>
      <c r="D78" s="4" t="s">
        <v>3</v>
      </c>
      <c r="E78" s="23">
        <v>3700</v>
      </c>
      <c r="F78" s="4"/>
    </row>
    <row r="79" spans="1:6" x14ac:dyDescent="0.25">
      <c r="A79" s="4" t="s">
        <v>10</v>
      </c>
      <c r="B79" s="5">
        <v>44319</v>
      </c>
      <c r="C79" s="70"/>
      <c r="D79" s="4" t="s">
        <v>3</v>
      </c>
      <c r="E79" s="23">
        <v>7400</v>
      </c>
      <c r="F79" s="4"/>
    </row>
    <row r="80" spans="1:6" x14ac:dyDescent="0.25">
      <c r="A80" s="4" t="s">
        <v>11</v>
      </c>
      <c r="B80" s="5">
        <v>44326</v>
      </c>
      <c r="C80" s="70"/>
      <c r="D80" s="4" t="s">
        <v>3</v>
      </c>
      <c r="E80" s="23">
        <v>7400</v>
      </c>
      <c r="F80" s="4"/>
    </row>
    <row r="81" spans="1:6" x14ac:dyDescent="0.25">
      <c r="A81" s="4" t="s">
        <v>63</v>
      </c>
      <c r="B81" s="5">
        <v>44676</v>
      </c>
      <c r="C81" s="71"/>
      <c r="D81" s="4" t="s">
        <v>3</v>
      </c>
      <c r="E81" s="23">
        <v>7400</v>
      </c>
      <c r="F81" s="4"/>
    </row>
    <row r="82" spans="1:6" x14ac:dyDescent="0.25">
      <c r="A82" s="4"/>
      <c r="B82" s="4"/>
      <c r="C82" s="4"/>
      <c r="D82" s="4"/>
      <c r="E82" s="21">
        <f>18500+E81</f>
        <v>25900</v>
      </c>
      <c r="F82" s="4"/>
    </row>
    <row r="83" spans="1:6" x14ac:dyDescent="0.25">
      <c r="A83" s="4"/>
      <c r="B83" s="4"/>
      <c r="C83" s="4"/>
      <c r="D83" s="4"/>
      <c r="E83" s="21"/>
      <c r="F83" s="4"/>
    </row>
    <row r="84" spans="1:6" x14ac:dyDescent="0.25">
      <c r="A84" s="4" t="s">
        <v>65</v>
      </c>
      <c r="B84" s="5">
        <v>44652</v>
      </c>
      <c r="C84" s="4" t="s">
        <v>64</v>
      </c>
      <c r="D84" s="4" t="s">
        <v>3</v>
      </c>
      <c r="E84" s="20">
        <v>3450</v>
      </c>
      <c r="F84" s="4"/>
    </row>
    <row r="85" spans="1:6" x14ac:dyDescent="0.25">
      <c r="A85" s="4"/>
      <c r="B85" s="4"/>
      <c r="C85" s="4"/>
      <c r="D85" s="4"/>
      <c r="E85" s="21">
        <v>3450</v>
      </c>
      <c r="F85" s="4"/>
    </row>
    <row r="86" spans="1:6" x14ac:dyDescent="0.25">
      <c r="A86" s="4"/>
      <c r="B86" s="4"/>
      <c r="C86" s="4"/>
      <c r="D86" s="4"/>
      <c r="E86" s="21"/>
      <c r="F86" s="4"/>
    </row>
    <row r="87" spans="1:6" x14ac:dyDescent="0.25">
      <c r="A87" s="40" t="s">
        <v>116</v>
      </c>
      <c r="B87" s="41">
        <v>44686</v>
      </c>
      <c r="C87" s="72" t="s">
        <v>115</v>
      </c>
      <c r="D87" s="40" t="s">
        <v>3</v>
      </c>
      <c r="E87" s="19">
        <v>407560.21</v>
      </c>
      <c r="F87" s="40"/>
    </row>
    <row r="88" spans="1:6" x14ac:dyDescent="0.25">
      <c r="A88" s="40" t="s">
        <v>117</v>
      </c>
      <c r="B88" s="41">
        <v>44687</v>
      </c>
      <c r="C88" s="73"/>
      <c r="D88" s="40" t="s">
        <v>3</v>
      </c>
      <c r="E88" s="19">
        <v>14053.05</v>
      </c>
      <c r="F88" s="40"/>
    </row>
    <row r="89" spans="1:6" x14ac:dyDescent="0.25">
      <c r="A89" s="40"/>
      <c r="B89" s="40"/>
      <c r="C89" s="40"/>
      <c r="D89" s="40"/>
      <c r="E89" s="42">
        <f>+E87+E88</f>
        <v>421613.26</v>
      </c>
      <c r="F89" s="40"/>
    </row>
    <row r="90" spans="1:6" x14ac:dyDescent="0.25">
      <c r="A90" s="40"/>
      <c r="B90" s="40"/>
      <c r="C90" s="40"/>
      <c r="D90" s="40"/>
      <c r="E90" s="42"/>
      <c r="F90" s="40"/>
    </row>
    <row r="91" spans="1:6" x14ac:dyDescent="0.25">
      <c r="A91" s="4" t="s">
        <v>67</v>
      </c>
      <c r="B91" s="5">
        <v>44655</v>
      </c>
      <c r="C91" s="43" t="s">
        <v>66</v>
      </c>
      <c r="D91" s="4" t="s">
        <v>3</v>
      </c>
      <c r="E91" s="20">
        <v>11092.94</v>
      </c>
      <c r="F91" s="4"/>
    </row>
    <row r="92" spans="1:6" x14ac:dyDescent="0.25">
      <c r="A92" s="4"/>
      <c r="B92" s="4"/>
      <c r="C92" s="4"/>
      <c r="D92" s="4"/>
      <c r="E92" s="21">
        <v>11092.94</v>
      </c>
      <c r="F92" s="4"/>
    </row>
    <row r="93" spans="1:6" x14ac:dyDescent="0.25">
      <c r="A93" s="4"/>
      <c r="B93" s="4"/>
      <c r="C93" s="4"/>
      <c r="D93" s="4"/>
      <c r="E93" s="21"/>
      <c r="F93" s="4"/>
    </row>
    <row r="94" spans="1:6" x14ac:dyDescent="0.25">
      <c r="A94" s="4" t="s">
        <v>69</v>
      </c>
      <c r="B94" s="5">
        <v>44658</v>
      </c>
      <c r="C94" s="43" t="s">
        <v>68</v>
      </c>
      <c r="D94" s="4" t="s">
        <v>3</v>
      </c>
      <c r="E94" s="20">
        <v>438983.6</v>
      </c>
      <c r="F94" s="4"/>
    </row>
    <row r="95" spans="1:6" x14ac:dyDescent="0.25">
      <c r="A95" s="4"/>
      <c r="B95" s="4"/>
      <c r="C95" s="4"/>
      <c r="D95" s="4"/>
      <c r="E95" s="21">
        <v>438983.6</v>
      </c>
      <c r="F95" s="4"/>
    </row>
    <row r="96" spans="1:6" x14ac:dyDescent="0.25">
      <c r="A96" s="4"/>
      <c r="B96" s="4"/>
      <c r="C96" s="4"/>
      <c r="D96" s="4"/>
      <c r="E96" s="3"/>
      <c r="F96" s="4"/>
    </row>
    <row r="97" spans="1:6" x14ac:dyDescent="0.25">
      <c r="A97" s="5" t="s">
        <v>13</v>
      </c>
      <c r="B97" s="5">
        <v>44391</v>
      </c>
      <c r="C97" s="4" t="s">
        <v>12</v>
      </c>
      <c r="D97" s="4" t="s">
        <v>3</v>
      </c>
      <c r="E97" s="23">
        <v>101845.8</v>
      </c>
      <c r="F97" s="4"/>
    </row>
    <row r="98" spans="1:6" x14ac:dyDescent="0.25">
      <c r="A98" s="4"/>
      <c r="B98" s="4"/>
      <c r="C98" s="4"/>
      <c r="D98" s="4"/>
      <c r="E98" s="21">
        <v>101845.8</v>
      </c>
      <c r="F98" s="4"/>
    </row>
    <row r="99" spans="1:6" x14ac:dyDescent="0.25">
      <c r="A99" s="4"/>
      <c r="B99" s="4"/>
      <c r="C99" s="4"/>
      <c r="D99" s="4"/>
      <c r="E99" s="3"/>
      <c r="F99" s="4"/>
    </row>
    <row r="100" spans="1:6" x14ac:dyDescent="0.25">
      <c r="A100" s="5" t="s">
        <v>15</v>
      </c>
      <c r="B100" s="5">
        <v>44251</v>
      </c>
      <c r="C100" s="69" t="s">
        <v>14</v>
      </c>
      <c r="D100" s="4" t="s">
        <v>3</v>
      </c>
      <c r="E100" s="23">
        <v>55365.599999999999</v>
      </c>
      <c r="F100" s="4"/>
    </row>
    <row r="101" spans="1:6" x14ac:dyDescent="0.25">
      <c r="A101" s="5" t="s">
        <v>16</v>
      </c>
      <c r="B101" s="5">
        <v>44404</v>
      </c>
      <c r="C101" s="71"/>
      <c r="D101" s="4" t="s">
        <v>3</v>
      </c>
      <c r="E101" s="23">
        <v>36573.86</v>
      </c>
      <c r="F101" s="4"/>
    </row>
    <row r="102" spans="1:6" x14ac:dyDescent="0.25">
      <c r="A102" s="4"/>
      <c r="B102" s="4"/>
      <c r="C102" s="4"/>
      <c r="D102" s="4"/>
      <c r="E102" s="21">
        <v>91939.46</v>
      </c>
      <c r="F102" s="4"/>
    </row>
    <row r="103" spans="1:6" x14ac:dyDescent="0.25">
      <c r="A103" s="4"/>
      <c r="B103" s="4"/>
      <c r="C103" s="4"/>
      <c r="D103" s="4"/>
      <c r="E103" s="21"/>
      <c r="F103" s="4"/>
    </row>
    <row r="104" spans="1:6" x14ac:dyDescent="0.25">
      <c r="A104" s="4" t="s">
        <v>160</v>
      </c>
      <c r="B104" s="5">
        <v>44628</v>
      </c>
      <c r="C104" s="69" t="s">
        <v>159</v>
      </c>
      <c r="D104" s="4" t="s">
        <v>3</v>
      </c>
      <c r="E104" s="20">
        <v>74045</v>
      </c>
      <c r="F104" s="4"/>
    </row>
    <row r="105" spans="1:6" x14ac:dyDescent="0.25">
      <c r="A105" s="4" t="s">
        <v>161</v>
      </c>
      <c r="B105" s="5">
        <v>44676</v>
      </c>
      <c r="C105" s="71"/>
      <c r="D105" s="4" t="s">
        <v>3</v>
      </c>
      <c r="E105" s="20">
        <v>80004</v>
      </c>
      <c r="F105" s="4"/>
    </row>
    <row r="106" spans="1:6" x14ac:dyDescent="0.25">
      <c r="A106" s="4"/>
      <c r="B106" s="4"/>
      <c r="C106" s="4"/>
      <c r="D106" s="4"/>
      <c r="E106" s="21">
        <f>+E104+E105</f>
        <v>154049</v>
      </c>
      <c r="F106" s="4"/>
    </row>
    <row r="107" spans="1:6" x14ac:dyDescent="0.25">
      <c r="A107" s="4"/>
      <c r="B107" s="4"/>
      <c r="C107" s="4"/>
      <c r="D107" s="4"/>
      <c r="E107" s="21"/>
      <c r="F107" s="4"/>
    </row>
    <row r="108" spans="1:6" x14ac:dyDescent="0.25">
      <c r="A108" s="4" t="s">
        <v>71</v>
      </c>
      <c r="B108" s="5">
        <v>44662</v>
      </c>
      <c r="C108" s="4" t="s">
        <v>70</v>
      </c>
      <c r="D108" s="4" t="s">
        <v>3</v>
      </c>
      <c r="E108" s="20">
        <v>158400</v>
      </c>
      <c r="F108" s="4"/>
    </row>
    <row r="109" spans="1:6" x14ac:dyDescent="0.25">
      <c r="A109" s="4"/>
      <c r="B109" s="4"/>
      <c r="C109" s="4"/>
      <c r="D109" s="4"/>
      <c r="E109" s="21">
        <v>158400</v>
      </c>
      <c r="F109" s="4"/>
    </row>
    <row r="110" spans="1:6" x14ac:dyDescent="0.25">
      <c r="A110" s="4"/>
      <c r="B110" s="4"/>
      <c r="C110" s="4"/>
      <c r="D110" s="4"/>
      <c r="E110" s="21"/>
      <c r="F110" s="4"/>
    </row>
    <row r="111" spans="1:6" x14ac:dyDescent="0.25">
      <c r="A111" s="4" t="s">
        <v>46</v>
      </c>
      <c r="B111" s="5">
        <v>44651</v>
      </c>
      <c r="C111" s="4" t="s">
        <v>45</v>
      </c>
      <c r="D111" s="4" t="s">
        <v>3</v>
      </c>
      <c r="E111" s="20">
        <v>13570</v>
      </c>
      <c r="F111" s="4"/>
    </row>
    <row r="112" spans="1:6" x14ac:dyDescent="0.25">
      <c r="A112" s="4"/>
      <c r="B112" s="4"/>
      <c r="C112" s="4"/>
      <c r="D112" s="4"/>
      <c r="E112" s="21">
        <v>13570</v>
      </c>
      <c r="F112" s="4"/>
    </row>
    <row r="113" spans="1:6" x14ac:dyDescent="0.25">
      <c r="A113" s="4"/>
      <c r="B113" s="4"/>
      <c r="C113" s="4"/>
      <c r="D113" s="4"/>
      <c r="E113" s="21"/>
      <c r="F113" s="4"/>
    </row>
    <row r="114" spans="1:6" x14ac:dyDescent="0.25">
      <c r="A114" s="4" t="s">
        <v>48</v>
      </c>
      <c r="B114" s="5">
        <v>44694</v>
      </c>
      <c r="C114" s="43" t="s">
        <v>47</v>
      </c>
      <c r="D114" s="4" t="s">
        <v>3</v>
      </c>
      <c r="E114" s="20">
        <v>139328.5</v>
      </c>
      <c r="F114" s="4"/>
    </row>
    <row r="115" spans="1:6" x14ac:dyDescent="0.25">
      <c r="A115" s="4"/>
      <c r="B115" s="4"/>
      <c r="C115" s="4"/>
      <c r="D115" s="4"/>
      <c r="E115" s="21">
        <v>139328.5</v>
      </c>
      <c r="F115" s="4"/>
    </row>
    <row r="116" spans="1:6" x14ac:dyDescent="0.25">
      <c r="A116" s="4"/>
      <c r="B116" s="4"/>
      <c r="C116" s="4"/>
      <c r="D116" s="4"/>
      <c r="E116" s="21"/>
      <c r="F116" s="4"/>
    </row>
    <row r="117" spans="1:6" x14ac:dyDescent="0.25">
      <c r="A117" s="4" t="s">
        <v>50</v>
      </c>
      <c r="B117" s="5">
        <v>44650</v>
      </c>
      <c r="C117" s="69" t="s">
        <v>49</v>
      </c>
      <c r="D117" s="4" t="s">
        <v>3</v>
      </c>
      <c r="E117" s="20">
        <v>70110</v>
      </c>
      <c r="F117" s="4"/>
    </row>
    <row r="118" spans="1:6" x14ac:dyDescent="0.25">
      <c r="A118" s="4" t="s">
        <v>72</v>
      </c>
      <c r="B118" s="5">
        <v>44676</v>
      </c>
      <c r="C118" s="71"/>
      <c r="D118" s="4" t="s">
        <v>3</v>
      </c>
      <c r="E118" s="20">
        <v>52750</v>
      </c>
      <c r="F118" s="4"/>
    </row>
    <row r="119" spans="1:6" x14ac:dyDescent="0.25">
      <c r="A119" s="4"/>
      <c r="B119" s="4"/>
      <c r="C119" s="4"/>
      <c r="D119" s="4"/>
      <c r="E119" s="21">
        <f>+E117+E118</f>
        <v>122860</v>
      </c>
      <c r="F119" s="4"/>
    </row>
    <row r="120" spans="1:6" x14ac:dyDescent="0.25">
      <c r="A120" s="4"/>
      <c r="B120" s="4"/>
      <c r="C120" s="4"/>
      <c r="D120" s="4"/>
      <c r="E120" s="3"/>
      <c r="F120" s="4"/>
    </row>
    <row r="121" spans="1:6" x14ac:dyDescent="0.25">
      <c r="A121" s="4" t="s">
        <v>120</v>
      </c>
      <c r="B121" s="5">
        <v>44701</v>
      </c>
      <c r="C121" s="43" t="s">
        <v>119</v>
      </c>
      <c r="D121" s="4" t="s">
        <v>3</v>
      </c>
      <c r="E121" s="20">
        <v>180646.2</v>
      </c>
      <c r="F121" s="4"/>
    </row>
    <row r="122" spans="1:6" x14ac:dyDescent="0.25">
      <c r="A122" s="4"/>
      <c r="B122" s="4"/>
      <c r="C122" s="4"/>
      <c r="D122" s="4"/>
      <c r="E122" s="21">
        <v>180646.2</v>
      </c>
      <c r="F122" s="4"/>
    </row>
    <row r="123" spans="1:6" x14ac:dyDescent="0.25">
      <c r="A123" s="4"/>
      <c r="B123" s="4"/>
      <c r="C123" s="4"/>
      <c r="D123" s="4"/>
      <c r="E123" s="21"/>
      <c r="F123" s="4"/>
    </row>
    <row r="124" spans="1:6" x14ac:dyDescent="0.25">
      <c r="A124" s="4" t="s">
        <v>123</v>
      </c>
      <c r="B124" s="5">
        <v>44685</v>
      </c>
      <c r="C124" s="43" t="s">
        <v>122</v>
      </c>
      <c r="D124" s="4" t="s">
        <v>3</v>
      </c>
      <c r="E124" s="20">
        <v>202100</v>
      </c>
      <c r="F124" s="4"/>
    </row>
    <row r="125" spans="1:6" x14ac:dyDescent="0.25">
      <c r="A125" s="4"/>
      <c r="B125" s="4"/>
      <c r="C125" s="4"/>
      <c r="D125" s="4"/>
      <c r="E125" s="21">
        <v>202100</v>
      </c>
      <c r="F125" s="4"/>
    </row>
    <row r="126" spans="1:6" x14ac:dyDescent="0.25">
      <c r="A126" s="4"/>
      <c r="B126" s="4"/>
      <c r="C126" s="4"/>
      <c r="D126" s="4"/>
      <c r="E126" s="21"/>
      <c r="F126" s="4"/>
    </row>
    <row r="127" spans="1:6" x14ac:dyDescent="0.25">
      <c r="A127" s="4" t="s">
        <v>53</v>
      </c>
      <c r="B127" s="5">
        <v>44645</v>
      </c>
      <c r="C127" s="69" t="s">
        <v>52</v>
      </c>
      <c r="D127" s="4" t="s">
        <v>3</v>
      </c>
      <c r="E127" s="20">
        <v>260429.99</v>
      </c>
      <c r="F127" s="4"/>
    </row>
    <row r="128" spans="1:6" x14ac:dyDescent="0.25">
      <c r="A128" s="4" t="s">
        <v>73</v>
      </c>
      <c r="B128" s="5">
        <v>44663</v>
      </c>
      <c r="C128" s="71"/>
      <c r="D128" s="4" t="s">
        <v>3</v>
      </c>
      <c r="E128" s="20">
        <v>382320</v>
      </c>
      <c r="F128" s="4"/>
    </row>
    <row r="129" spans="1:6" x14ac:dyDescent="0.25">
      <c r="A129" s="4"/>
      <c r="B129" s="4"/>
      <c r="C129" s="4"/>
      <c r="D129" s="4"/>
      <c r="E129" s="21">
        <f>260429.99+E128</f>
        <v>642749.99</v>
      </c>
      <c r="F129" s="4"/>
    </row>
    <row r="130" spans="1:6" x14ac:dyDescent="0.25">
      <c r="A130" s="4"/>
      <c r="B130" s="4"/>
      <c r="C130" s="4"/>
      <c r="D130" s="4"/>
      <c r="E130" s="21"/>
      <c r="F130" s="4"/>
    </row>
    <row r="131" spans="1:6" x14ac:dyDescent="0.25">
      <c r="A131" s="5" t="s">
        <v>74</v>
      </c>
      <c r="B131" s="5">
        <v>44671</v>
      </c>
      <c r="C131" s="69" t="s">
        <v>17</v>
      </c>
      <c r="D131" s="4" t="s">
        <v>3</v>
      </c>
      <c r="E131" s="23">
        <v>72626.64</v>
      </c>
      <c r="F131" s="4"/>
    </row>
    <row r="132" spans="1:6" ht="15.75" customHeight="1" x14ac:dyDescent="0.25">
      <c r="A132" s="4" t="s">
        <v>75</v>
      </c>
      <c r="B132" s="5">
        <v>44673</v>
      </c>
      <c r="C132" s="70"/>
      <c r="D132" s="4" t="s">
        <v>3</v>
      </c>
      <c r="E132" s="20">
        <v>27505.8</v>
      </c>
      <c r="F132" s="4"/>
    </row>
    <row r="133" spans="1:6" x14ac:dyDescent="0.25">
      <c r="A133" s="4" t="s">
        <v>147</v>
      </c>
      <c r="B133" s="5">
        <v>44711</v>
      </c>
      <c r="C133" s="71"/>
      <c r="D133" s="4" t="s">
        <v>3</v>
      </c>
      <c r="E133" s="20">
        <v>109846.2</v>
      </c>
      <c r="F133" s="4"/>
    </row>
    <row r="134" spans="1:6" x14ac:dyDescent="0.25">
      <c r="A134" s="4"/>
      <c r="B134" s="4"/>
      <c r="C134" s="4"/>
      <c r="D134" s="4"/>
      <c r="E134" s="21">
        <f>+E131+E132+E133</f>
        <v>209978.64</v>
      </c>
      <c r="F134" s="4"/>
    </row>
    <row r="135" spans="1:6" x14ac:dyDescent="0.25">
      <c r="A135" s="4"/>
      <c r="B135" s="4"/>
      <c r="C135" s="4"/>
      <c r="D135" s="4"/>
      <c r="E135" s="21"/>
      <c r="F135" s="4"/>
    </row>
    <row r="136" spans="1:6" x14ac:dyDescent="0.25">
      <c r="A136" s="4" t="s">
        <v>126</v>
      </c>
      <c r="B136" s="5">
        <v>44693</v>
      </c>
      <c r="C136" s="43" t="s">
        <v>127</v>
      </c>
      <c r="D136" s="4" t="s">
        <v>3</v>
      </c>
      <c r="E136" s="8">
        <v>12656.09</v>
      </c>
      <c r="F136" s="4"/>
    </row>
    <row r="137" spans="1:6" x14ac:dyDescent="0.25">
      <c r="A137" s="4"/>
      <c r="B137" s="4"/>
      <c r="C137" s="4"/>
      <c r="D137" s="4"/>
      <c r="E137" s="21">
        <v>12656.09</v>
      </c>
      <c r="F137" s="4"/>
    </row>
    <row r="138" spans="1:6" x14ac:dyDescent="0.25">
      <c r="A138" s="4"/>
      <c r="B138" s="4"/>
      <c r="C138" s="4"/>
      <c r="D138" s="4"/>
      <c r="E138" s="3"/>
      <c r="F138" s="4"/>
    </row>
    <row r="139" spans="1:6" x14ac:dyDescent="0.25">
      <c r="A139" s="5" t="s">
        <v>72</v>
      </c>
      <c r="B139" s="5">
        <v>44671</v>
      </c>
      <c r="C139" s="69" t="s">
        <v>20</v>
      </c>
      <c r="D139" s="4" t="s">
        <v>3</v>
      </c>
      <c r="E139" s="23">
        <v>7080</v>
      </c>
      <c r="F139" s="4"/>
    </row>
    <row r="140" spans="1:6" x14ac:dyDescent="0.25">
      <c r="A140" s="5" t="s">
        <v>121</v>
      </c>
      <c r="B140" s="5">
        <v>44705</v>
      </c>
      <c r="C140" s="71"/>
      <c r="D140" s="4" t="s">
        <v>3</v>
      </c>
      <c r="E140" s="23">
        <v>7080</v>
      </c>
      <c r="F140" s="4"/>
    </row>
    <row r="141" spans="1:6" x14ac:dyDescent="0.25">
      <c r="A141" s="4"/>
      <c r="B141" s="4"/>
      <c r="C141" s="4"/>
      <c r="D141" s="4"/>
      <c r="E141" s="21">
        <f>+E139+E140</f>
        <v>14160</v>
      </c>
      <c r="F141" s="4"/>
    </row>
    <row r="142" spans="1:6" x14ac:dyDescent="0.25">
      <c r="A142" s="4"/>
      <c r="B142" s="4"/>
      <c r="C142" s="4"/>
      <c r="D142" s="4"/>
      <c r="E142" s="3"/>
      <c r="F142" s="4"/>
    </row>
    <row r="143" spans="1:6" x14ac:dyDescent="0.25">
      <c r="A143" s="40" t="s">
        <v>124</v>
      </c>
      <c r="B143" s="41">
        <v>44686</v>
      </c>
      <c r="C143" s="51" t="s">
        <v>125</v>
      </c>
      <c r="D143" s="40" t="s">
        <v>3</v>
      </c>
      <c r="E143" s="19">
        <v>118086</v>
      </c>
      <c r="F143" s="40"/>
    </row>
    <row r="144" spans="1:6" x14ac:dyDescent="0.25">
      <c r="A144" s="40"/>
      <c r="B144" s="41"/>
      <c r="C144" s="40"/>
      <c r="D144" s="40"/>
      <c r="E144" s="42">
        <v>118086</v>
      </c>
      <c r="F144" s="40"/>
    </row>
    <row r="145" spans="1:6" x14ac:dyDescent="0.25">
      <c r="A145" s="4"/>
      <c r="B145" s="4"/>
      <c r="C145" s="4"/>
      <c r="D145" s="4"/>
      <c r="E145" s="21"/>
      <c r="F145" s="4"/>
    </row>
    <row r="146" spans="1:6" x14ac:dyDescent="0.25">
      <c r="A146" s="4" t="s">
        <v>129</v>
      </c>
      <c r="B146" s="5">
        <v>44704</v>
      </c>
      <c r="C146" s="4" t="s">
        <v>128</v>
      </c>
      <c r="D146" s="4" t="s">
        <v>3</v>
      </c>
      <c r="E146" s="20">
        <v>263479.84000000003</v>
      </c>
      <c r="F146" s="4"/>
    </row>
    <row r="147" spans="1:6" x14ac:dyDescent="0.25">
      <c r="A147" s="4"/>
      <c r="B147" s="4"/>
      <c r="C147" s="4"/>
      <c r="D147" s="4"/>
      <c r="E147" s="21">
        <v>263479.84000000003</v>
      </c>
      <c r="F147" s="4"/>
    </row>
    <row r="148" spans="1:6" x14ac:dyDescent="0.25">
      <c r="A148" s="4"/>
      <c r="B148" s="4"/>
      <c r="C148" s="4"/>
      <c r="D148" s="4"/>
      <c r="E148" s="21"/>
      <c r="F148" s="4"/>
    </row>
    <row r="149" spans="1:6" x14ac:dyDescent="0.25">
      <c r="A149" s="4" t="s">
        <v>130</v>
      </c>
      <c r="B149" s="5">
        <v>44693</v>
      </c>
      <c r="C149" s="43" t="s">
        <v>131</v>
      </c>
      <c r="D149" s="4" t="s">
        <v>3</v>
      </c>
      <c r="E149" s="20">
        <v>69544.479999999996</v>
      </c>
      <c r="F149" s="4"/>
    </row>
    <row r="150" spans="1:6" x14ac:dyDescent="0.25">
      <c r="A150" s="4"/>
      <c r="B150" s="5"/>
      <c r="C150" s="4"/>
      <c r="D150" s="4"/>
      <c r="E150" s="21">
        <v>69544.479999999996</v>
      </c>
      <c r="F150" s="4"/>
    </row>
    <row r="151" spans="1:6" x14ac:dyDescent="0.25">
      <c r="A151" s="4"/>
      <c r="B151" s="5"/>
      <c r="C151" s="4"/>
      <c r="D151" s="4"/>
      <c r="E151" s="21"/>
      <c r="F151" s="4"/>
    </row>
    <row r="152" spans="1:6" x14ac:dyDescent="0.25">
      <c r="A152" s="4" t="s">
        <v>35</v>
      </c>
      <c r="B152" s="5">
        <v>44637</v>
      </c>
      <c r="C152" s="69" t="s">
        <v>34</v>
      </c>
      <c r="D152" s="4" t="s">
        <v>3</v>
      </c>
      <c r="E152" s="20">
        <v>49476.639999999999</v>
      </c>
      <c r="F152" s="4"/>
    </row>
    <row r="153" spans="1:6" x14ac:dyDescent="0.25">
      <c r="A153" s="4" t="s">
        <v>40</v>
      </c>
      <c r="B153" s="5">
        <v>44623</v>
      </c>
      <c r="C153" s="70"/>
      <c r="D153" s="4" t="s">
        <v>3</v>
      </c>
      <c r="E153" s="20">
        <v>3175.48</v>
      </c>
      <c r="F153" s="4"/>
    </row>
    <row r="154" spans="1:6" x14ac:dyDescent="0.25">
      <c r="A154" s="4" t="s">
        <v>41</v>
      </c>
      <c r="B154" s="5">
        <v>44623</v>
      </c>
      <c r="C154" s="71"/>
      <c r="D154" s="4" t="s">
        <v>3</v>
      </c>
      <c r="E154" s="20">
        <v>6262.85</v>
      </c>
      <c r="F154" s="4"/>
    </row>
    <row r="155" spans="1:6" x14ac:dyDescent="0.25">
      <c r="A155" s="4"/>
      <c r="B155" s="5"/>
      <c r="C155" s="4"/>
      <c r="D155" s="4"/>
      <c r="E155" s="21">
        <f>49476.64+E154+E153</f>
        <v>58914.97</v>
      </c>
      <c r="F155" s="4"/>
    </row>
    <row r="156" spans="1:6" x14ac:dyDescent="0.25">
      <c r="A156" s="4"/>
      <c r="B156" s="5"/>
      <c r="C156" s="4"/>
      <c r="D156" s="4"/>
      <c r="E156" s="21"/>
      <c r="F156" s="4"/>
    </row>
    <row r="157" spans="1:6" x14ac:dyDescent="0.25">
      <c r="A157" s="4" t="s">
        <v>77</v>
      </c>
      <c r="B157" s="5">
        <v>44642</v>
      </c>
      <c r="C157" s="69" t="s">
        <v>76</v>
      </c>
      <c r="D157" s="4" t="s">
        <v>3</v>
      </c>
      <c r="E157" s="20">
        <v>149872.5</v>
      </c>
      <c r="F157" s="4"/>
    </row>
    <row r="158" spans="1:6" x14ac:dyDescent="0.25">
      <c r="A158" s="4" t="s">
        <v>78</v>
      </c>
      <c r="B158" s="5">
        <v>44642</v>
      </c>
      <c r="C158" s="71"/>
      <c r="D158" s="4" t="s">
        <v>3</v>
      </c>
      <c r="E158" s="20">
        <v>262570</v>
      </c>
      <c r="F158" s="4"/>
    </row>
    <row r="159" spans="1:6" x14ac:dyDescent="0.25">
      <c r="A159" s="4"/>
      <c r="B159" s="5"/>
      <c r="C159" s="4"/>
      <c r="D159" s="4"/>
      <c r="E159" s="21">
        <f>+E157+E158</f>
        <v>412442.5</v>
      </c>
      <c r="F159" s="4"/>
    </row>
    <row r="160" spans="1:6" x14ac:dyDescent="0.25">
      <c r="A160" s="4"/>
      <c r="B160" s="5"/>
      <c r="C160" s="4"/>
      <c r="D160" s="4"/>
      <c r="E160" s="21"/>
      <c r="F160" s="4"/>
    </row>
    <row r="161" spans="1:6" x14ac:dyDescent="0.25">
      <c r="A161" s="4" t="s">
        <v>149</v>
      </c>
      <c r="B161" s="5">
        <v>44706</v>
      </c>
      <c r="C161" s="69" t="s">
        <v>148</v>
      </c>
      <c r="D161" s="4" t="s">
        <v>3</v>
      </c>
      <c r="E161" s="20">
        <v>51046.8</v>
      </c>
      <c r="F161" s="4"/>
    </row>
    <row r="162" spans="1:6" x14ac:dyDescent="0.25">
      <c r="A162" s="4" t="s">
        <v>150</v>
      </c>
      <c r="B162" s="5">
        <v>44706</v>
      </c>
      <c r="C162" s="71"/>
      <c r="D162" s="4" t="s">
        <v>3</v>
      </c>
      <c r="E162" s="20">
        <v>19380.32</v>
      </c>
      <c r="F162" s="4"/>
    </row>
    <row r="163" spans="1:6" x14ac:dyDescent="0.25">
      <c r="A163" s="4"/>
      <c r="B163" s="5"/>
      <c r="C163" s="4"/>
      <c r="D163" s="4"/>
      <c r="E163" s="21">
        <f>+E161+E162</f>
        <v>70427.12</v>
      </c>
      <c r="F163" s="4"/>
    </row>
    <row r="164" spans="1:6" x14ac:dyDescent="0.25">
      <c r="A164" s="4"/>
      <c r="B164" s="5"/>
      <c r="C164" s="4"/>
      <c r="D164" s="4"/>
      <c r="E164" s="21"/>
      <c r="F164" s="4"/>
    </row>
    <row r="165" spans="1:6" x14ac:dyDescent="0.25">
      <c r="A165" s="5" t="s">
        <v>138</v>
      </c>
      <c r="B165" s="5">
        <v>44699</v>
      </c>
      <c r="C165" s="43" t="s">
        <v>132</v>
      </c>
      <c r="D165" s="4" t="s">
        <v>3</v>
      </c>
      <c r="E165" s="23">
        <v>115699</v>
      </c>
      <c r="F165" s="4"/>
    </row>
    <row r="166" spans="1:6" x14ac:dyDescent="0.25">
      <c r="A166" s="4"/>
      <c r="B166" s="5"/>
      <c r="C166" s="4"/>
      <c r="D166" s="4"/>
      <c r="E166" s="21">
        <v>115699</v>
      </c>
      <c r="F166" s="4"/>
    </row>
    <row r="167" spans="1:6" x14ac:dyDescent="0.25">
      <c r="A167" s="4"/>
      <c r="B167" s="5"/>
      <c r="C167" s="11"/>
      <c r="D167" s="4"/>
      <c r="E167" s="21"/>
      <c r="F167" s="4"/>
    </row>
    <row r="168" spans="1:6" x14ac:dyDescent="0.25">
      <c r="A168" s="44" t="s">
        <v>135</v>
      </c>
      <c r="B168" s="45">
        <v>44676</v>
      </c>
      <c r="C168" s="70" t="s">
        <v>133</v>
      </c>
      <c r="D168" s="44" t="s">
        <v>3</v>
      </c>
      <c r="E168" s="46">
        <v>280840</v>
      </c>
      <c r="F168" s="44"/>
    </row>
    <row r="169" spans="1:6" x14ac:dyDescent="0.25">
      <c r="A169" s="4" t="s">
        <v>134</v>
      </c>
      <c r="B169" s="5">
        <v>44676</v>
      </c>
      <c r="C169" s="71"/>
      <c r="D169" s="44" t="s">
        <v>3</v>
      </c>
      <c r="E169" s="7">
        <v>536900</v>
      </c>
      <c r="F169" s="4"/>
    </row>
    <row r="170" spans="1:6" x14ac:dyDescent="0.25">
      <c r="A170" s="47"/>
      <c r="B170" s="48"/>
      <c r="C170" s="11"/>
      <c r="D170" s="47"/>
      <c r="E170" s="49">
        <f>+E169+E168</f>
        <v>817740</v>
      </c>
      <c r="F170" s="47"/>
    </row>
    <row r="171" spans="1:6" x14ac:dyDescent="0.25">
      <c r="A171" s="4"/>
      <c r="B171" s="5"/>
      <c r="D171" s="4"/>
      <c r="E171" s="21"/>
      <c r="F171" s="4"/>
    </row>
    <row r="172" spans="1:6" x14ac:dyDescent="0.25">
      <c r="A172" s="4" t="s">
        <v>137</v>
      </c>
      <c r="B172" s="5">
        <v>44704</v>
      </c>
      <c r="C172" s="43" t="s">
        <v>136</v>
      </c>
      <c r="D172" s="4" t="s">
        <v>3</v>
      </c>
      <c r="E172" s="20">
        <v>66921.91</v>
      </c>
      <c r="F172" s="4"/>
    </row>
    <row r="173" spans="1:6" x14ac:dyDescent="0.25">
      <c r="A173" s="4"/>
      <c r="B173" s="5"/>
      <c r="C173" s="4"/>
      <c r="D173" s="4"/>
      <c r="E173" s="21">
        <v>66921.91</v>
      </c>
      <c r="F173" s="4"/>
    </row>
    <row r="174" spans="1:6" x14ac:dyDescent="0.25">
      <c r="A174" s="4"/>
      <c r="B174" s="5"/>
      <c r="C174" s="4"/>
      <c r="D174" s="4"/>
      <c r="E174" s="21"/>
      <c r="F174" s="4"/>
    </row>
    <row r="175" spans="1:6" x14ac:dyDescent="0.25">
      <c r="A175" s="4" t="s">
        <v>51</v>
      </c>
      <c r="B175" s="5">
        <v>44644</v>
      </c>
      <c r="C175" s="69" t="s">
        <v>27</v>
      </c>
      <c r="D175" s="4" t="s">
        <v>3</v>
      </c>
      <c r="E175" s="20">
        <v>224000</v>
      </c>
      <c r="F175" s="4"/>
    </row>
    <row r="176" spans="1:6" x14ac:dyDescent="0.25">
      <c r="A176" s="4" t="s">
        <v>139</v>
      </c>
      <c r="B176" s="5">
        <v>44679</v>
      </c>
      <c r="C176" s="71"/>
      <c r="D176" s="4" t="s">
        <v>3</v>
      </c>
      <c r="E176" s="20">
        <v>750000</v>
      </c>
      <c r="F176" s="4"/>
    </row>
    <row r="177" spans="1:6" x14ac:dyDescent="0.25">
      <c r="A177" s="4"/>
      <c r="B177" s="5"/>
      <c r="C177" s="4"/>
      <c r="D177" s="4"/>
      <c r="E177" s="21">
        <f>750000+E175</f>
        <v>974000</v>
      </c>
      <c r="F177" s="4"/>
    </row>
    <row r="178" spans="1:6" x14ac:dyDescent="0.25">
      <c r="A178" s="4"/>
      <c r="B178" s="5"/>
      <c r="C178" s="4"/>
      <c r="D178" s="4"/>
      <c r="E178" s="21"/>
      <c r="F178" s="4"/>
    </row>
    <row r="179" spans="1:6" x14ac:dyDescent="0.25">
      <c r="A179" s="4" t="s">
        <v>21</v>
      </c>
      <c r="B179" s="5">
        <v>44669</v>
      </c>
      <c r="C179" s="4" t="s">
        <v>79</v>
      </c>
      <c r="D179" s="4" t="s">
        <v>3</v>
      </c>
      <c r="E179" s="20">
        <v>28314.1</v>
      </c>
      <c r="F179" s="4"/>
    </row>
    <row r="180" spans="1:6" x14ac:dyDescent="0.25">
      <c r="A180" s="4"/>
      <c r="B180" s="5"/>
      <c r="C180" s="4"/>
      <c r="D180" s="4"/>
      <c r="E180" s="21">
        <v>28314.1</v>
      </c>
      <c r="F180" s="4"/>
    </row>
    <row r="181" spans="1:6" x14ac:dyDescent="0.25">
      <c r="A181" s="4"/>
      <c r="B181" s="5"/>
      <c r="C181" s="4"/>
      <c r="D181" s="4"/>
      <c r="E181" s="21"/>
      <c r="F181" s="4"/>
    </row>
    <row r="182" spans="1:6" x14ac:dyDescent="0.25">
      <c r="A182" s="4" t="s">
        <v>81</v>
      </c>
      <c r="B182" s="5">
        <v>44659</v>
      </c>
      <c r="C182" s="43" t="s">
        <v>80</v>
      </c>
      <c r="D182" s="4" t="s">
        <v>3</v>
      </c>
      <c r="E182" s="20">
        <v>23600</v>
      </c>
      <c r="F182" s="4"/>
    </row>
    <row r="183" spans="1:6" x14ac:dyDescent="0.25">
      <c r="A183" s="4"/>
      <c r="B183" s="5"/>
      <c r="C183" s="4"/>
      <c r="D183" s="4"/>
      <c r="E183" s="21">
        <v>23600</v>
      </c>
      <c r="F183" s="4"/>
    </row>
    <row r="184" spans="1:6" x14ac:dyDescent="0.25">
      <c r="A184" s="4"/>
      <c r="B184" s="5"/>
      <c r="C184" s="4"/>
      <c r="D184" s="4"/>
      <c r="E184" s="21"/>
      <c r="F184" s="4"/>
    </row>
    <row r="185" spans="1:6" x14ac:dyDescent="0.25">
      <c r="A185" s="4" t="s">
        <v>145</v>
      </c>
      <c r="B185" s="5">
        <v>44698</v>
      </c>
      <c r="C185" s="4" t="s">
        <v>146</v>
      </c>
      <c r="D185" s="4" t="s">
        <v>3</v>
      </c>
      <c r="E185" s="20">
        <v>39869.839999999997</v>
      </c>
      <c r="F185" s="4"/>
    </row>
    <row r="186" spans="1:6" x14ac:dyDescent="0.25">
      <c r="A186" s="4"/>
      <c r="B186" s="5"/>
      <c r="C186" s="4"/>
      <c r="D186" s="4"/>
      <c r="E186" s="21">
        <v>39869.839999999997</v>
      </c>
      <c r="F186" s="4"/>
    </row>
    <row r="187" spans="1:6" x14ac:dyDescent="0.25">
      <c r="A187" s="4"/>
      <c r="B187" s="5"/>
      <c r="C187" s="4"/>
      <c r="D187" s="4"/>
      <c r="E187" s="21"/>
      <c r="F187" s="4"/>
    </row>
    <row r="188" spans="1:6" x14ac:dyDescent="0.25">
      <c r="A188" s="4" t="s">
        <v>154</v>
      </c>
      <c r="B188" s="5">
        <v>44562</v>
      </c>
      <c r="C188" s="43" t="s">
        <v>153</v>
      </c>
      <c r="D188" s="4" t="s">
        <v>3</v>
      </c>
      <c r="E188" s="20">
        <v>16672.27</v>
      </c>
      <c r="F188" s="4"/>
    </row>
    <row r="189" spans="1:6" x14ac:dyDescent="0.25">
      <c r="A189" s="4"/>
      <c r="B189" s="5"/>
      <c r="C189" s="4"/>
      <c r="D189" s="4"/>
      <c r="E189" s="21">
        <v>16672.27</v>
      </c>
      <c r="F189" s="4"/>
    </row>
    <row r="190" spans="1:6" x14ac:dyDescent="0.25">
      <c r="A190" s="4"/>
      <c r="B190" s="5"/>
      <c r="C190" s="4"/>
      <c r="D190" s="4"/>
      <c r="E190" s="21"/>
      <c r="F190" s="4"/>
    </row>
    <row r="191" spans="1:6" x14ac:dyDescent="0.25">
      <c r="A191" s="4" t="s">
        <v>156</v>
      </c>
      <c r="B191" s="5">
        <v>44578</v>
      </c>
      <c r="C191" s="43" t="s">
        <v>155</v>
      </c>
      <c r="D191" s="4" t="s">
        <v>3</v>
      </c>
      <c r="E191" s="20">
        <v>36183.26</v>
      </c>
      <c r="F191" s="4"/>
    </row>
    <row r="192" spans="1:6" x14ac:dyDescent="0.25">
      <c r="A192" s="4"/>
      <c r="B192" s="5"/>
      <c r="C192" s="4"/>
      <c r="D192" s="4"/>
      <c r="E192" s="21">
        <v>36183.26</v>
      </c>
      <c r="F192" s="4"/>
    </row>
    <row r="193" spans="1:6" x14ac:dyDescent="0.25">
      <c r="A193" s="4"/>
      <c r="B193" s="5"/>
      <c r="C193" s="4"/>
      <c r="D193" s="4"/>
      <c r="E193" s="21"/>
      <c r="F193" s="4"/>
    </row>
    <row r="194" spans="1:6" x14ac:dyDescent="0.25">
      <c r="A194" s="4" t="s">
        <v>83</v>
      </c>
      <c r="B194" s="5">
        <v>44658</v>
      </c>
      <c r="C194" s="4" t="s">
        <v>82</v>
      </c>
      <c r="D194" s="4" t="s">
        <v>3</v>
      </c>
      <c r="E194" s="20">
        <v>23458.400000000001</v>
      </c>
      <c r="F194" s="4"/>
    </row>
    <row r="195" spans="1:6" x14ac:dyDescent="0.25">
      <c r="A195" s="4"/>
      <c r="B195" s="5"/>
      <c r="C195" s="4"/>
      <c r="D195" s="4"/>
      <c r="E195" s="21">
        <v>23458.400000000001</v>
      </c>
      <c r="F195" s="4"/>
    </row>
    <row r="196" spans="1:6" x14ac:dyDescent="0.25">
      <c r="A196" s="4"/>
      <c r="B196" s="5"/>
      <c r="C196" s="4"/>
      <c r="D196" s="4"/>
      <c r="E196" s="21"/>
      <c r="F196" s="4"/>
    </row>
    <row r="197" spans="1:6" x14ac:dyDescent="0.25">
      <c r="A197" s="4" t="s">
        <v>141</v>
      </c>
      <c r="B197" s="5">
        <v>44708</v>
      </c>
      <c r="C197" s="69" t="s">
        <v>142</v>
      </c>
      <c r="D197" s="4" t="s">
        <v>3</v>
      </c>
      <c r="E197" s="20">
        <v>7080</v>
      </c>
      <c r="F197" s="4"/>
    </row>
    <row r="198" spans="1:6" x14ac:dyDescent="0.25">
      <c r="A198" s="4" t="s">
        <v>143</v>
      </c>
      <c r="B198" s="5">
        <v>44663</v>
      </c>
      <c r="C198" s="70"/>
      <c r="D198" s="4" t="s">
        <v>3</v>
      </c>
      <c r="E198" s="20">
        <v>354000</v>
      </c>
      <c r="F198" s="4"/>
    </row>
    <row r="199" spans="1:6" x14ac:dyDescent="0.25">
      <c r="A199" s="4" t="s">
        <v>144</v>
      </c>
      <c r="B199" s="5">
        <v>44657</v>
      </c>
      <c r="C199" s="71"/>
      <c r="D199" s="4" t="s">
        <v>3</v>
      </c>
      <c r="E199" s="20">
        <v>157980</v>
      </c>
      <c r="F199" s="4"/>
    </row>
    <row r="200" spans="1:6" x14ac:dyDescent="0.25">
      <c r="A200" s="4"/>
      <c r="B200" s="5"/>
      <c r="C200" s="50"/>
      <c r="D200" s="4"/>
      <c r="E200" s="21">
        <f>+E197+E198+E199</f>
        <v>519060</v>
      </c>
      <c r="F200" s="4"/>
    </row>
    <row r="201" spans="1:6" x14ac:dyDescent="0.25">
      <c r="A201" s="4"/>
      <c r="B201" s="5"/>
      <c r="C201" s="4"/>
      <c r="D201" s="4"/>
      <c r="E201" s="21"/>
      <c r="F201" s="4"/>
    </row>
    <row r="202" spans="1:6" x14ac:dyDescent="0.25">
      <c r="A202" s="4" t="s">
        <v>85</v>
      </c>
      <c r="B202" s="5">
        <v>44662</v>
      </c>
      <c r="C202" s="69" t="s">
        <v>84</v>
      </c>
      <c r="D202" s="4" t="s">
        <v>3</v>
      </c>
      <c r="E202" s="20">
        <v>171749</v>
      </c>
      <c r="F202" s="4"/>
    </row>
    <row r="203" spans="1:6" x14ac:dyDescent="0.25">
      <c r="A203" s="4" t="s">
        <v>86</v>
      </c>
      <c r="B203" s="5"/>
      <c r="C203" s="70"/>
      <c r="D203" s="4" t="s">
        <v>3</v>
      </c>
      <c r="E203" s="20">
        <v>20514.3</v>
      </c>
      <c r="F203" s="4"/>
    </row>
    <row r="204" spans="1:6" x14ac:dyDescent="0.25">
      <c r="A204" s="4" t="s">
        <v>140</v>
      </c>
      <c r="B204" s="5">
        <v>44705</v>
      </c>
      <c r="C204" s="71"/>
      <c r="D204" s="4" t="s">
        <v>3</v>
      </c>
      <c r="E204" s="20">
        <v>289808</v>
      </c>
      <c r="F204" s="4"/>
    </row>
    <row r="205" spans="1:6" x14ac:dyDescent="0.25">
      <c r="A205" s="4"/>
      <c r="B205" s="5"/>
      <c r="C205" s="13"/>
      <c r="D205" s="4"/>
      <c r="E205" s="21">
        <f>+E202+E203+E204</f>
        <v>482071.3</v>
      </c>
      <c r="F205" s="4"/>
    </row>
    <row r="206" spans="1:6" x14ac:dyDescent="0.25">
      <c r="A206" s="4"/>
      <c r="B206" s="5"/>
      <c r="C206" s="4"/>
      <c r="D206" s="4"/>
      <c r="E206" s="21"/>
      <c r="F206" s="4"/>
    </row>
    <row r="207" spans="1:6" x14ac:dyDescent="0.25">
      <c r="A207" s="4" t="s">
        <v>36</v>
      </c>
      <c r="B207" s="5">
        <v>44630</v>
      </c>
      <c r="C207" s="4" t="s">
        <v>28</v>
      </c>
      <c r="D207" s="4" t="s">
        <v>3</v>
      </c>
      <c r="E207" s="20">
        <v>25960</v>
      </c>
      <c r="F207" s="4"/>
    </row>
    <row r="208" spans="1:6" x14ac:dyDescent="0.25">
      <c r="A208" s="4"/>
      <c r="B208" s="5"/>
      <c r="C208" s="4"/>
      <c r="D208" s="4"/>
      <c r="E208" s="21">
        <v>25960</v>
      </c>
    </row>
    <row r="209" spans="1:5" x14ac:dyDescent="0.25">
      <c r="A209" s="4"/>
      <c r="B209" s="4"/>
      <c r="C209" s="4" t="s">
        <v>18</v>
      </c>
      <c r="D209" s="4"/>
      <c r="E209" s="52" t="s">
        <v>163</v>
      </c>
    </row>
    <row r="210" spans="1:5" x14ac:dyDescent="0.25">
      <c r="B210" s="11"/>
      <c r="D210" s="11"/>
    </row>
    <row r="211" spans="1:5" ht="40.5" customHeight="1" x14ac:dyDescent="0.25">
      <c r="B211" s="53"/>
      <c r="C211" s="54"/>
      <c r="D211" s="6"/>
      <c r="E211" s="6"/>
    </row>
    <row r="212" spans="1:5" x14ac:dyDescent="0.25">
      <c r="A212" s="33"/>
      <c r="B212" s="32" t="s">
        <v>164</v>
      </c>
      <c r="C212" s="58"/>
      <c r="D212" s="30"/>
      <c r="E212" s="56" t="s">
        <v>162</v>
      </c>
    </row>
    <row r="213" spans="1:5" x14ac:dyDescent="0.25">
      <c r="A213" s="33"/>
      <c r="B213" s="31" t="s">
        <v>165</v>
      </c>
      <c r="C213" s="55" t="s">
        <v>166</v>
      </c>
      <c r="D213" s="6"/>
      <c r="E213" s="57" t="s">
        <v>19</v>
      </c>
    </row>
    <row r="214" spans="1:5" x14ac:dyDescent="0.25">
      <c r="A214" s="31"/>
      <c r="C214" s="6"/>
      <c r="D214" s="6"/>
    </row>
  </sheetData>
  <mergeCells count="20">
    <mergeCell ref="C4:D4"/>
    <mergeCell ref="C38:C40"/>
    <mergeCell ref="C46:C49"/>
    <mergeCell ref="C72:C75"/>
    <mergeCell ref="C58:C61"/>
    <mergeCell ref="C168:C169"/>
    <mergeCell ref="C202:C204"/>
    <mergeCell ref="C175:C176"/>
    <mergeCell ref="C197:C199"/>
    <mergeCell ref="C131:C133"/>
    <mergeCell ref="C161:C162"/>
    <mergeCell ref="C104:C105"/>
    <mergeCell ref="C157:C158"/>
    <mergeCell ref="C78:C81"/>
    <mergeCell ref="C117:C118"/>
    <mergeCell ref="C127:C128"/>
    <mergeCell ref="C139:C140"/>
    <mergeCell ref="C152:C154"/>
    <mergeCell ref="C87:C88"/>
    <mergeCell ref="C100:C101"/>
  </mergeCells>
  <pageMargins left="0.7" right="0.7" top="0.75" bottom="0.75" header="0.3" footer="0.3"/>
  <pageSetup paperSize="9" scale="64" orientation="landscape" r:id="rId1"/>
  <rowBreaks count="1" manualBreakCount="1">
    <brk id="16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Hoja3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Jaqueline Pimentel Perez</dc:creator>
  <cp:lastModifiedBy>Heiliany López</cp:lastModifiedBy>
  <cp:lastPrinted>2022-06-10T15:18:03Z</cp:lastPrinted>
  <dcterms:created xsi:type="dcterms:W3CDTF">2022-02-03T14:24:49Z</dcterms:created>
  <dcterms:modified xsi:type="dcterms:W3CDTF">2022-06-10T15:44:15Z</dcterms:modified>
</cp:coreProperties>
</file>