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195FC711-ACA2-4179-A20F-3576A16E66B1}" xr6:coauthVersionLast="47" xr6:coauthVersionMax="47" xr10:uidLastSave="{00000000-0000-0000-0000-000000000000}"/>
  <bookViews>
    <workbookView xWindow="23985" yWindow="1395" windowWidth="15375" windowHeight="9000" xr2:uid="{1B84DDB3-48ED-42EB-A359-EE65F98E9E7E}"/>
  </bookViews>
  <sheets>
    <sheet name="PAGOS REALIZADOS A SUPLIDOR" sheetId="3" r:id="rId1"/>
    <sheet name=" Estado de cuenta suplidores" sheetId="1" r:id="rId2"/>
  </sheets>
  <definedNames>
    <definedName name="_xlnm._FilterDatabase" localSheetId="1" hidden="1">' Estado de cuenta suplidores'!$G$25:$G$25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E197" i="1"/>
  <c r="E189" i="1"/>
  <c r="E179" i="1"/>
  <c r="E171" i="1"/>
  <c r="E155" i="1"/>
  <c r="E151" i="1"/>
  <c r="E138" i="1"/>
  <c r="E131" i="1"/>
  <c r="E102" i="1"/>
  <c r="E95" i="1"/>
  <c r="E89" i="1"/>
  <c r="E83" i="1"/>
  <c r="E79" i="1"/>
  <c r="E65" i="1"/>
  <c r="E53" i="1"/>
  <c r="E45" i="1"/>
  <c r="E11" i="1"/>
  <c r="E198" i="1" s="1"/>
</calcChain>
</file>

<file path=xl/sharedStrings.xml><?xml version="1.0" encoding="utf-8"?>
<sst xmlns="http://schemas.openxmlformats.org/spreadsheetml/2006/main" count="470" uniqueCount="261">
  <si>
    <t xml:space="preserve">                                                                          </t>
  </si>
  <si>
    <r>
      <t xml:space="preserve">     Correspondiente al mes de Junio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</si>
  <si>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FACTURA</t>
  </si>
  <si>
    <t>FECHA</t>
  </si>
  <si>
    <t>SUPLIDORES</t>
  </si>
  <si>
    <t>CONCEPTO</t>
  </si>
  <si>
    <t>MONTO FACTURADO</t>
  </si>
  <si>
    <t>OBSERVACIONES</t>
  </si>
  <si>
    <t>B1500000233</t>
  </si>
  <si>
    <t>ADME INDUSTRIAL SRL</t>
  </si>
  <si>
    <t>COMPRA PRODUCTOS QUIMICO DE LABORATORIO</t>
  </si>
  <si>
    <t>B1500000235</t>
  </si>
  <si>
    <r>
      <t>C</t>
    </r>
    <r>
      <rPr>
        <sz val="12"/>
        <color theme="1"/>
        <rFont val="Calibri"/>
        <family val="2"/>
        <scheme val="minor"/>
      </rPr>
      <t>OMPRA PRODUCTOS QUIMICO DE LABORATORIO</t>
    </r>
  </si>
  <si>
    <t>B1500142465</t>
  </si>
  <si>
    <t>AGUA PLANETA AZUL S A</t>
  </si>
  <si>
    <t>COMPRA BOTELLONES DE AGUA</t>
  </si>
  <si>
    <t>B1500138024</t>
  </si>
  <si>
    <t>B1500140052</t>
  </si>
  <si>
    <t>B1500142867</t>
  </si>
  <si>
    <t>B1500139343</t>
  </si>
  <si>
    <t>B1500143654</t>
  </si>
  <si>
    <t>B1500135731</t>
  </si>
  <si>
    <t>B1500139330</t>
  </si>
  <si>
    <t>B1500139336</t>
  </si>
  <si>
    <t>B1500139347</t>
  </si>
  <si>
    <t>B1500143670</t>
  </si>
  <si>
    <t>B1500143214</t>
  </si>
  <si>
    <t>B1500136856</t>
  </si>
  <si>
    <t>COMPRA BOTELLITAS DE AGUA</t>
  </si>
  <si>
    <t>B1500144213</t>
  </si>
  <si>
    <t>B1500143219</t>
  </si>
  <si>
    <t>B1500144513</t>
  </si>
  <si>
    <t>B1500143222</t>
  </si>
  <si>
    <t>B1500144912</t>
  </si>
  <si>
    <t>B1500136138</t>
  </si>
  <si>
    <t>B1500136140</t>
  </si>
  <si>
    <t>B1500145313</t>
  </si>
  <si>
    <t>B1500144854</t>
  </si>
  <si>
    <t>B1500136259</t>
  </si>
  <si>
    <t>B1500136392</t>
  </si>
  <si>
    <t>B1500137063</t>
  </si>
  <si>
    <t>B1500139687</t>
  </si>
  <si>
    <t>B1500136834</t>
  </si>
  <si>
    <t>B1500142917</t>
  </si>
  <si>
    <t>B1500142928</t>
  </si>
  <si>
    <t>B1500136836</t>
  </si>
  <si>
    <t>B1500143228</t>
  </si>
  <si>
    <t>B1500137884</t>
  </si>
  <si>
    <t>B1500030294</t>
  </si>
  <si>
    <t>AYUNTAMIENTO DEL DISTRITO NACIONAL</t>
  </si>
  <si>
    <t>SERVICIO RECOGIDA DE BASURA</t>
  </si>
  <si>
    <t>B1500001404</t>
  </si>
  <si>
    <t>BDC SERRALLES S R L</t>
  </si>
  <si>
    <t>COMPRA DE MATERIAL LABORATORIOS</t>
  </si>
  <si>
    <t>B1500001425</t>
  </si>
  <si>
    <t>COMPRA DE REACTIVOS</t>
  </si>
  <si>
    <t>B1500001428</t>
  </si>
  <si>
    <t>B1500000263</t>
  </si>
  <si>
    <t>BAROLI TECHNOLOGIES SRL</t>
  </si>
  <si>
    <t>RENOVACION LICENCIA 3CX ANUAL CENTRAL TELEFONICA</t>
  </si>
  <si>
    <t>B1500000135</t>
  </si>
  <si>
    <t>COMERCIALIZADORA GUGENNTAN SRL</t>
  </si>
  <si>
    <t>COMPRA MATERIALES DE LABORATORIOS</t>
  </si>
  <si>
    <t>B1500169978</t>
  </si>
  <si>
    <t>COMPANIA DOMINICANA DE TELEFONOS S A</t>
  </si>
  <si>
    <t>SERVICIO DE TELEFONO</t>
  </si>
  <si>
    <t>B1500169979</t>
  </si>
  <si>
    <t>B1500172772</t>
  </si>
  <si>
    <t>B1500172773</t>
  </si>
  <si>
    <t>B1500000033</t>
  </si>
  <si>
    <t>CONSTRUCTORA MOLGON SRL</t>
  </si>
  <si>
    <t>MANTENIMIENTO E INTERVENCION EN AREA DE SERVICIO</t>
  </si>
  <si>
    <t>B1500000389</t>
  </si>
  <si>
    <t>CORPORACION PARADOX S R L</t>
  </si>
  <si>
    <t>B1500000106</t>
  </si>
  <si>
    <t>CENTRO DOMINICANO DE TECNOLOGIA CIENTIFICA CEDOTEC</t>
  </si>
  <si>
    <t>B1500015026</t>
  </si>
  <si>
    <t>DELTA COMERCIAL S A</t>
  </si>
  <si>
    <t>MANTENIMIENTO DE VEHICULO</t>
  </si>
  <si>
    <t>B1500015028</t>
  </si>
  <si>
    <t>COMPRA DE VEHICULO TOYOTA</t>
  </si>
  <si>
    <t>B1500015029</t>
  </si>
  <si>
    <t>B1500000013</t>
  </si>
  <si>
    <t>DOLISON DOMINICANA SRL</t>
  </si>
  <si>
    <t>SERVICIO DE ALIMENTACION</t>
  </si>
  <si>
    <t>B1500000014</t>
  </si>
  <si>
    <t>B1500275102</t>
  </si>
  <si>
    <t>EDESUR DOMINICANA S A</t>
  </si>
  <si>
    <t xml:space="preserve">SERVICIO DE ENERGIA ELECTRICA </t>
  </si>
  <si>
    <t>B1500299516</t>
  </si>
  <si>
    <t>B1500301550</t>
  </si>
  <si>
    <t>B1500305982</t>
  </si>
  <si>
    <t>B1500003866</t>
  </si>
  <si>
    <t>EDITORA HOY SAS</t>
  </si>
  <si>
    <t>RENOVACION DE PERIODICO HOY</t>
  </si>
  <si>
    <t>B1500003959</t>
  </si>
  <si>
    <t>B1500003865</t>
  </si>
  <si>
    <t>B0100004929</t>
  </si>
  <si>
    <t>B1500006531</t>
  </si>
  <si>
    <t>EDITORA LISTIN DIARIO S A</t>
  </si>
  <si>
    <t>RENOVACION DE PERIODICO</t>
  </si>
  <si>
    <t>B1500000288</t>
  </si>
  <si>
    <t>FRANCIS ELECTRICOS Y EQUIPOS S R L</t>
  </si>
  <si>
    <t>COMPRA DE MATERIALES ELECTRICOS</t>
  </si>
  <si>
    <t>B1500000291</t>
  </si>
  <si>
    <t>GASTVEN GASTRONOMICA EVENTOS SRL</t>
  </si>
  <si>
    <t>GASTOS POR TRABAJOS Y SUMINISTRO</t>
  </si>
  <si>
    <t>B1500000278</t>
  </si>
  <si>
    <t>GC LAB DOMINICANA SRL</t>
  </si>
  <si>
    <t>B1500000313</t>
  </si>
  <si>
    <t>GL PROMOCIONES SRL</t>
  </si>
  <si>
    <t xml:space="preserve">ADQUISICION DE LETRERO Y BOLSAS </t>
  </si>
  <si>
    <t>B1500002466</t>
  </si>
  <si>
    <t>GTG INDUSTRIAL SRL</t>
  </si>
  <si>
    <t>COMPRA MATERIALES DE LIMPIEZA</t>
  </si>
  <si>
    <t>B1500000087</t>
  </si>
  <si>
    <t>IREVIS COMERCIAL SRL</t>
  </si>
  <si>
    <t>INGENIERIA Y ARQUITECTURA SOSTENIBLE INARSA SRL</t>
  </si>
  <si>
    <t>COMPRA DE PRODUCTOS ELECTRICOS Y MATERIALES DIVERSOS</t>
  </si>
  <si>
    <t>B1100000038</t>
  </si>
  <si>
    <t>JOSE ARIAS</t>
  </si>
  <si>
    <t>SERVICIO DE COPIAS DE LLAVES Y APERTURAS DE CAJA FUERTE</t>
  </si>
  <si>
    <t>B1500000049</t>
  </si>
  <si>
    <t>J G DIESEL SRL</t>
  </si>
  <si>
    <t>COMPRA DE GASOIL OPTIMO</t>
  </si>
  <si>
    <t>B1500000775</t>
  </si>
  <si>
    <t>KELNET COMPUTER SRL</t>
  </si>
  <si>
    <t>MANTENIMIENTO DE IMPRESORA</t>
  </si>
  <si>
    <t>B1500000783</t>
  </si>
  <si>
    <t>MANTENIMIENTO DE IMPRESORA HP LASER JET PRO M227FN</t>
  </si>
  <si>
    <t>B1500000640</t>
  </si>
  <si>
    <t>K&amp;M DESTINOS UNIVERSALES SRL</t>
  </si>
  <si>
    <t>PASAJE AEREO PARA LA DRA. ADRIANA ECHAVARRIA Y DR.VASCO ARISTON.</t>
  </si>
  <si>
    <t>B1500000213</t>
  </si>
  <si>
    <t>MARCEL SOLUTION SRL</t>
  </si>
  <si>
    <t>SERVICIO DE SOPORTE TECNICO DEL SISTEMA SYMASOFT</t>
  </si>
  <si>
    <t>B1500000217</t>
  </si>
  <si>
    <t>MRO MANTENIMIENTO OPERACION &amp; REPARACION SRL</t>
  </si>
  <si>
    <t>COMPRA DE MATERIALES FERRETEROS</t>
  </si>
  <si>
    <t>B1500000058</t>
  </si>
  <si>
    <t>MARTPEZ INGENIEROS CONSTRUCTORES SRL</t>
  </si>
  <si>
    <t>COMPRA DE PRODUCTOS FERRETEROS</t>
  </si>
  <si>
    <t>B1500002316</t>
  </si>
  <si>
    <t>MUEBLES OMAR S A</t>
  </si>
  <si>
    <t>COMPRA DE SILLON EJECUTIVO</t>
  </si>
  <si>
    <t>B1500000113</t>
  </si>
  <si>
    <t>QUALITY AUTOMECANICA SHALOM SRL</t>
  </si>
  <si>
    <t>SERVICIO DE REPARACION DEL VEHICULO NISSAN FONTIER BLANCO2010</t>
  </si>
  <si>
    <t>B1500000112</t>
  </si>
  <si>
    <t>SERVICIO DE REPARACION DEL VEHICULO NISSAN FRONTIR 2010</t>
  </si>
  <si>
    <t>B1500000598</t>
  </si>
  <si>
    <t>QUIMICO TECNICA INDUSTRIAL SRL</t>
  </si>
  <si>
    <t>COMPRA MATERIAL DE LABORATORIO</t>
  </si>
  <si>
    <t>B1500000599</t>
  </si>
  <si>
    <t>COMPRA PRODUCTOS QUIMICOS</t>
  </si>
  <si>
    <t>B1500000174</t>
  </si>
  <si>
    <t>PHOENIX CALIBRATION D R, SRL</t>
  </si>
  <si>
    <t>MANTENIMIENTO Y REPRACION DE EQUIPOS ANALITICOS.</t>
  </si>
  <si>
    <t>B1500014155</t>
  </si>
  <si>
    <t>PROPANO Y DERIVADOS S A</t>
  </si>
  <si>
    <t>COMPRA DE GAS LICUADO</t>
  </si>
  <si>
    <t>B1500000251</t>
  </si>
  <si>
    <t>REYNA YSABEL ORTIZ LOPEZ</t>
  </si>
  <si>
    <t>LAVADO OFICINA RECURSOS HUMANOS</t>
  </si>
  <si>
    <t>B1500001491</t>
  </si>
  <si>
    <t>SAN MIGUEL &amp; CIA SRL</t>
  </si>
  <si>
    <t>MANTENIMIENTO DE ASCENSOR</t>
  </si>
  <si>
    <t>B1500000100</t>
  </si>
  <si>
    <t>SERVICIOS Y DISEÑOS TECNICOS JSANTOS SRL</t>
  </si>
  <si>
    <t>MANTENIMIENTO Y REPARACION DE LA PLANTA CATERPILAR DE 150KW DEL CEBIVE</t>
  </si>
  <si>
    <t>B1500000101</t>
  </si>
  <si>
    <t>MANTENIMIENTO Y REPARACION DE TRAANFER.</t>
  </si>
  <si>
    <t>B1500000808</t>
  </si>
  <si>
    <t>SUMINISTROS GUIPAK SRL</t>
  </si>
  <si>
    <t>COMPRA DE AZUCAR Y CAFÉ</t>
  </si>
  <si>
    <t>B1500077741</t>
  </si>
  <si>
    <t>SUNIX PETROLEUM SRL</t>
  </si>
  <si>
    <t>TICKET DE COMBUSTIBLE DE 500, 1000</t>
  </si>
  <si>
    <t>B1500078544</t>
  </si>
  <si>
    <t>COMPRA TICKET COMBUSTIBLES</t>
  </si>
  <si>
    <t>B1500080543</t>
  </si>
  <si>
    <t>COMPRA TICKET DE LAVADO</t>
  </si>
  <si>
    <t>B1500000154</t>
  </si>
  <si>
    <t>TECNOLOGIA Y MAQUINARIA PEREZ VASQUEZ TEMPEVA SRL</t>
  </si>
  <si>
    <t>COMPRA PRODUCTOS FERRETEROS</t>
  </si>
  <si>
    <t>B1500000003</t>
  </si>
  <si>
    <t>TRISAN DOMINICANA SRL</t>
  </si>
  <si>
    <t>COMPRA DE PIEZAS PARA EQUIPOS DE FIBRAS, PERTENECE A 2021</t>
  </si>
  <si>
    <t>B1500000642</t>
  </si>
  <si>
    <t>VENUS COMERCIAL SRL</t>
  </si>
  <si>
    <t>COMPRA FRASCO DE COMPOTA</t>
  </si>
  <si>
    <t>B1500000650</t>
  </si>
  <si>
    <t>COMPRA DE BATERIA</t>
  </si>
  <si>
    <t>B1500001034</t>
  </si>
  <si>
    <t>VIMARTE PUBLICIDAD EIRL</t>
  </si>
  <si>
    <t>SERVICIO DE IMPRESION</t>
  </si>
  <si>
    <t>B1500000814</t>
  </si>
  <si>
    <t>WORLD TECHNOLOGY TATIS SRL</t>
  </si>
  <si>
    <t>COMPRA DE PRODUCTOS QUIMICOS</t>
  </si>
  <si>
    <t>B1500000805</t>
  </si>
  <si>
    <t>B1500000792</t>
  </si>
  <si>
    <t>TOTAL</t>
  </si>
  <si>
    <t>Nelson Johnson</t>
  </si>
  <si>
    <t>Lic. Elisa Pimentel</t>
  </si>
  <si>
    <t>Enc. Financiero</t>
  </si>
  <si>
    <t>Enc. De Contabilidad</t>
  </si>
  <si>
    <t xml:space="preserve">                                                                                                                       INSTITUTO DE INNOVACION EN BIOTECNOLOGIA E INDUSTRIA</t>
  </si>
  <si>
    <t xml:space="preserve">                       Estado de cuenta suplidores</t>
  </si>
  <si>
    <t>Licda. Elisa Pimentel</t>
  </si>
  <si>
    <t>completado</t>
  </si>
  <si>
    <t>PAGO REPARACION Y MANTENIMIENTO DE IMPRESORA SHARP MX-3051</t>
  </si>
  <si>
    <t>PAGO SERVICIO DE LAVADO Y BRILLADO DE PISO PARA OFICINA RR.HH</t>
  </si>
  <si>
    <t>PAGO COMPRA DE MATERIALES DE LIMPIEZA</t>
  </si>
  <si>
    <t>PAGO COMPRA DE CAFE Y AZUCAR PARA REPOSICION DEL ALMACEN.</t>
  </si>
  <si>
    <t>PAGO COMPRA DE CLORURO DE CALCIO ANHIDRO PARA EL CEBIVE</t>
  </si>
  <si>
    <t>B1500295125,B1500299516</t>
  </si>
  <si>
    <t>PAGO SERVICIO DE ENERGIA ELECTRICA MES DE MAYO</t>
  </si>
  <si>
    <t>PAGO COMPRA DE JERINGA CROMATOGRAFICA</t>
  </si>
  <si>
    <t>PAGO COMPRA DE MATERIALES PARA REPARACION DE OFICINA RR.HH.</t>
  </si>
  <si>
    <t>N/A</t>
  </si>
  <si>
    <t>PAGO COMPRA DE MATERIALES PARA LA ELABORACION DE DETERGENTES.</t>
  </si>
  <si>
    <t>PAGO DE REACTIVOS PARA EL LABORATORIO DE ENSAYOS QUMICOS</t>
  </si>
  <si>
    <t>PAGO COMPRA DE INSTRUMENTOS DE LABORATORIOS</t>
  </si>
  <si>
    <t>PAGO COMPRA DE PRODUCTOS ELECTRICOS PARA USO DE MANTENIMIENTO GENERAL</t>
  </si>
  <si>
    <t>PAGO SERVICIO DE ALIMENTACION CORRESP.A MAYO</t>
  </si>
  <si>
    <t>PAGO SERVICIO DE REPARACION,CAMBIO DE PIEZAS Y MANTENIMIENTO DEL VEHICULO.</t>
  </si>
  <si>
    <t>PAGO SERVICIO DE CLIBRACION DE EQUIPOS ANALITICOS DE LABORATORIO</t>
  </si>
  <si>
    <t>PAGO COMPRA DE TICKETS DE COMBUSTIBLE</t>
  </si>
  <si>
    <t>SUNIX PETROLEUM S R L</t>
  </si>
  <si>
    <t>PAGO MANTENIMIENTO Y REPARACION DEL TRANFER AUTOMATICO DE 1600 AMP A 480</t>
  </si>
  <si>
    <t>PAGO MANTENIMIENTO Y REPARACION DE LA PLANTA CATERPILAR DE 150KW DEL CEBIVE</t>
  </si>
  <si>
    <t>PAGO COMPRA DE 1000 GALONES DE GASOIL.</t>
  </si>
  <si>
    <t>PAGO SERVICIO DE SOPORTE TECNICO DEL SISTEMA SYMASOFT.</t>
  </si>
  <si>
    <t>PAGO DE REACTIVOS PARA REPOSICION DE ALMACEN</t>
  </si>
  <si>
    <t xml:space="preserve">   CENTRO DOMINICANO DE TECNOLOGIA CIENTIFICA CEDOTEC</t>
  </si>
  <si>
    <t>PAGO COMPRA DE GAS LICUADO DE PETROLEO</t>
  </si>
  <si>
    <t>PAGO SERVICIO RENOVACION DE LICENCIA ANUAL DE LA CENTRAL TELEFONICA 3CXX DE LA INSTITUCION</t>
  </si>
  <si>
    <t>B1500000765</t>
  </si>
  <si>
    <t>PAGO COMPRA DE ASPIRADORA PARA LA LIMPIEZA DE LA INSTITUCION.</t>
  </si>
  <si>
    <t>PAGO COMPRA DE MOBILIARIOS DE OFICNA.</t>
  </si>
  <si>
    <t>PAGO COMPRA DE CRISTALERIA PARA MICROBIOLOGIA</t>
  </si>
  <si>
    <t>PAGO COMPRA DE REACTIVOS PARA REPOSICION DE ALMACEN</t>
  </si>
  <si>
    <t>atrasado</t>
  </si>
  <si>
    <t>PAGO COMPRA DE PIEZAS PARA EQUIPOS DE FIBRAS.</t>
  </si>
  <si>
    <t>B1500169978 B1500169979</t>
  </si>
  <si>
    <t>PAGO POR SERVICIO DE TELEFONO DE LA INSTITUCION.</t>
  </si>
  <si>
    <t>PAGO POR COMPRA DE BATERIA PARA VEHICULO TOYOTA PRIUS 2015.</t>
  </si>
  <si>
    <t>PAGO PASE AEREO PARA LA DRA.ADRIANA ECHAVARRIA Y DR. VASCO ARISTON,PARA PARTCIPAR EN EL XVI CONGRESO INTERNACIONAL DE INVEST.CIENTIFICA,REALIZADO POR LA MESCyT.</t>
  </si>
  <si>
    <t>Estado(completado,pendiente o atrasado)</t>
  </si>
  <si>
    <t>Monto Pendiente</t>
  </si>
  <si>
    <t>Monto Pagado a la fecha</t>
  </si>
  <si>
    <t>Fecha Sin Factura</t>
  </si>
  <si>
    <t>Monto Facturado</t>
  </si>
  <si>
    <t>Fecha de Factura</t>
  </si>
  <si>
    <t>Factura NCF</t>
  </si>
  <si>
    <t>Concepto</t>
  </si>
  <si>
    <t>SUPLIDOR</t>
  </si>
  <si>
    <t>RNC 430000167</t>
  </si>
  <si>
    <t>PAGOS REALIZADOS A SUPLIDOR</t>
  </si>
  <si>
    <t xml:space="preserve">INSTITUTO DE INNOVACION EN BIOTECNOLOGIA E INDUSTRIA 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</si>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</sst>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4" fontId="6" fillId="0" borderId="1" xfId="0" applyNumberFormat="1" applyFont="1" applyBorder="1"/>
    <xf numFmtId="0" fontId="0" fillId="0" borderId="1" xfId="0" applyBorder="1"/>
    <xf numFmtId="4" fontId="5" fillId="0" borderId="1" xfId="0" applyNumberFormat="1" applyFont="1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3" borderId="0" xfId="1" applyFont="1" applyFill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164" fontId="0" fillId="0" borderId="0" xfId="2" applyFont="1" applyBorder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2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1" fillId="0" borderId="0" xfId="0" applyNumberFormat="1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64" fontId="10" fillId="0" borderId="4" xfId="2" applyFont="1" applyBorder="1" applyAlignment="1">
      <alignment horizontal="center" vertical="center" wrapText="1"/>
    </xf>
    <xf numFmtId="164" fontId="10" fillId="0" borderId="3" xfId="2" applyFont="1" applyBorder="1" applyAlignment="1">
      <alignment horizontal="center" vertical="center" wrapText="1"/>
    </xf>
  </cellXfs>
  <cellStyles count="3">
    <cellStyle name="Millares 2" xfId="2" xr:uid="{722D52AA-F053-45AD-AC7F-C156C1A6EFFC}"/>
    <cellStyle name="Normal" xfId="0" builtinId="0"/>
    <cellStyle name="Normal 3" xfId="1" xr:uid="{38E6FCF9-C4EB-4B64-8C7F-46C6E16825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180975</xdr:rowOff>
    </xdr:from>
    <xdr:ext cx="1333499" cy="676275"/>
    <xdr:pic>
      <xdr:nvPicPr>
        <xdr:cNvPr id="2" name="Picture 1">
          <a:extLst>
            <a:ext uri="{FF2B5EF4-FFF2-40B4-BE49-F238E27FC236}">
              <a16:creationId xmlns:a16="http://schemas.microsoft.com/office/drawing/2014/main" id="{81F71D67-B765-4771-8797-40BF77D62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133349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1</xdr:col>
      <xdr:colOff>257175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1BB21-B4CE-4805-886C-FB1110CA3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685800</xdr:colOff>
      <xdr:row>200</xdr:row>
      <xdr:rowOff>171450</xdr:rowOff>
    </xdr:from>
    <xdr:to>
      <xdr:col>3</xdr:col>
      <xdr:colOff>2428875</xdr:colOff>
      <xdr:row>200</xdr:row>
      <xdr:rowOff>180975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E318F4B-B9EA-E7FC-7753-F45714F980DE}"/>
            </a:ext>
          </a:extLst>
        </xdr:cNvPr>
        <xdr:cNvCxnSpPr/>
      </xdr:nvCxnSpPr>
      <xdr:spPr>
        <a:xfrm flipV="1">
          <a:off x="5438775" y="39976425"/>
          <a:ext cx="17430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05E-E64D-408B-BD4E-26605EA73470}">
  <sheetPr>
    <tabColor theme="5" tint="-0.249977111117893"/>
  </sheetPr>
  <dimension ref="A1:I48"/>
  <sheetViews>
    <sheetView tabSelected="1" view="pageBreakPreview" zoomScale="60" zoomScaleNormal="100" workbookViewId="0">
      <selection activeCell="F50" sqref="F50"/>
    </sheetView>
  </sheetViews>
  <sheetFormatPr baseColWidth="10" defaultRowHeight="15" x14ac:dyDescent="0.25"/>
  <cols>
    <col min="1" max="1" width="24.7109375" customWidth="1"/>
    <col min="2" max="2" width="20.28515625" customWidth="1"/>
    <col min="3" max="3" width="18.5703125" customWidth="1"/>
    <col min="4" max="4" width="20.28515625" customWidth="1"/>
    <col min="5" max="5" width="20.140625" customWidth="1"/>
    <col min="6" max="6" width="21.28515625" customWidth="1"/>
    <col min="7" max="7" width="15.85546875" customWidth="1"/>
    <col min="8" max="8" width="20.140625" customWidth="1"/>
    <col min="9" max="9" width="14.5703125" customWidth="1"/>
  </cols>
  <sheetData>
    <row r="1" spans="1:9" x14ac:dyDescent="0.25">
      <c r="B1" s="43" t="s">
        <v>259</v>
      </c>
      <c r="C1" s="43"/>
      <c r="D1" s="43"/>
      <c r="E1" s="43"/>
      <c r="F1" s="43"/>
      <c r="G1" s="43"/>
    </row>
    <row r="2" spans="1:9" x14ac:dyDescent="0.25">
      <c r="B2" s="43" t="s">
        <v>258</v>
      </c>
      <c r="C2" s="43"/>
      <c r="D2" s="43"/>
      <c r="E2" s="43"/>
      <c r="F2" s="43"/>
      <c r="G2" s="43"/>
    </row>
    <row r="3" spans="1:9" x14ac:dyDescent="0.25">
      <c r="B3" s="43" t="s">
        <v>260</v>
      </c>
      <c r="C3" s="43"/>
      <c r="D3" s="43"/>
      <c r="E3" s="43"/>
      <c r="F3" s="43"/>
      <c r="G3" s="43"/>
    </row>
    <row r="4" spans="1:9" x14ac:dyDescent="0.25">
      <c r="B4" s="43" t="s">
        <v>257</v>
      </c>
      <c r="C4" s="43"/>
      <c r="D4" s="43"/>
      <c r="E4" s="43"/>
      <c r="F4" s="43"/>
      <c r="G4" s="43"/>
    </row>
    <row r="5" spans="1:9" x14ac:dyDescent="0.25">
      <c r="B5" s="42"/>
      <c r="C5" s="42"/>
    </row>
    <row r="6" spans="1:9" ht="64.5" customHeight="1" x14ac:dyDescent="0.25">
      <c r="A6" s="41" t="s">
        <v>256</v>
      </c>
      <c r="B6" s="41" t="s">
        <v>255</v>
      </c>
      <c r="C6" s="41" t="s">
        <v>254</v>
      </c>
      <c r="D6" s="41" t="s">
        <v>253</v>
      </c>
      <c r="E6" s="41" t="s">
        <v>252</v>
      </c>
      <c r="F6" s="41" t="s">
        <v>251</v>
      </c>
      <c r="G6" s="41" t="s">
        <v>250</v>
      </c>
      <c r="H6" s="41" t="s">
        <v>249</v>
      </c>
      <c r="I6" s="41" t="s">
        <v>248</v>
      </c>
    </row>
    <row r="7" spans="1:9" ht="75" customHeight="1" x14ac:dyDescent="0.25">
      <c r="A7" s="36" t="s">
        <v>131</v>
      </c>
      <c r="B7" s="31" t="s">
        <v>247</v>
      </c>
      <c r="C7" s="31" t="s">
        <v>130</v>
      </c>
      <c r="D7" s="35">
        <v>44707</v>
      </c>
      <c r="E7" s="34">
        <v>198262</v>
      </c>
      <c r="F7" s="33"/>
      <c r="G7" s="32">
        <v>198262</v>
      </c>
      <c r="H7" s="31" t="s">
        <v>219</v>
      </c>
      <c r="I7" s="31" t="s">
        <v>209</v>
      </c>
    </row>
    <row r="8" spans="1:9" ht="42" customHeight="1" x14ac:dyDescent="0.25">
      <c r="A8" s="36" t="s">
        <v>189</v>
      </c>
      <c r="B8" s="31" t="s">
        <v>246</v>
      </c>
      <c r="C8" s="40" t="s">
        <v>191</v>
      </c>
      <c r="D8" s="39">
        <v>44708</v>
      </c>
      <c r="E8" s="34">
        <v>361080</v>
      </c>
      <c r="F8" s="33"/>
      <c r="G8" s="32">
        <v>7080</v>
      </c>
      <c r="H8" s="32">
        <v>354000</v>
      </c>
      <c r="I8" s="31" t="s">
        <v>209</v>
      </c>
    </row>
    <row r="9" spans="1:9" ht="42.75" customHeight="1" x14ac:dyDescent="0.25">
      <c r="A9" s="36" t="s">
        <v>64</v>
      </c>
      <c r="B9" s="31" t="s">
        <v>245</v>
      </c>
      <c r="C9" s="40" t="s">
        <v>244</v>
      </c>
      <c r="D9" s="39">
        <v>44709</v>
      </c>
      <c r="E9" s="34">
        <v>271584.59999999998</v>
      </c>
      <c r="F9" s="33"/>
      <c r="G9" s="32">
        <v>134192.53</v>
      </c>
      <c r="H9" s="32">
        <v>137392.07</v>
      </c>
      <c r="I9" s="31" t="s">
        <v>242</v>
      </c>
    </row>
    <row r="10" spans="1:9" ht="42" customHeight="1" x14ac:dyDescent="0.25">
      <c r="A10" s="36" t="s">
        <v>186</v>
      </c>
      <c r="B10" s="31" t="s">
        <v>243</v>
      </c>
      <c r="C10" s="31" t="s">
        <v>185</v>
      </c>
      <c r="D10" s="35">
        <v>44251</v>
      </c>
      <c r="E10" s="34">
        <v>16672.27</v>
      </c>
      <c r="F10" s="33"/>
      <c r="G10" s="32">
        <v>16672.27</v>
      </c>
      <c r="H10" s="31" t="s">
        <v>219</v>
      </c>
      <c r="I10" s="31" t="s">
        <v>242</v>
      </c>
    </row>
    <row r="11" spans="1:9" ht="63.75" customHeight="1" x14ac:dyDescent="0.25">
      <c r="A11" s="46" t="s">
        <v>197</v>
      </c>
      <c r="B11" s="31" t="s">
        <v>241</v>
      </c>
      <c r="C11" s="31" t="s">
        <v>200</v>
      </c>
      <c r="D11" s="35">
        <v>44662</v>
      </c>
      <c r="E11" s="48">
        <f>181661+289808</f>
        <v>471469</v>
      </c>
      <c r="F11" s="33"/>
      <c r="G11" s="32">
        <v>171749</v>
      </c>
      <c r="H11" s="50">
        <v>9912</v>
      </c>
      <c r="I11" s="31" t="s">
        <v>209</v>
      </c>
    </row>
    <row r="12" spans="1:9" ht="53.25" customHeight="1" x14ac:dyDescent="0.25">
      <c r="A12" s="47"/>
      <c r="B12" s="31" t="s">
        <v>240</v>
      </c>
      <c r="C12" s="31" t="s">
        <v>199</v>
      </c>
      <c r="D12" s="35">
        <v>44705</v>
      </c>
      <c r="E12" s="49"/>
      <c r="F12" s="33"/>
      <c r="G12" s="32">
        <v>289808</v>
      </c>
      <c r="H12" s="51"/>
      <c r="I12" s="31" t="s">
        <v>209</v>
      </c>
    </row>
    <row r="13" spans="1:9" ht="45.75" customHeight="1" x14ac:dyDescent="0.25">
      <c r="A13" s="36" t="s">
        <v>143</v>
      </c>
      <c r="B13" s="31" t="s">
        <v>239</v>
      </c>
      <c r="C13" s="31" t="s">
        <v>142</v>
      </c>
      <c r="D13" s="35">
        <v>44671</v>
      </c>
      <c r="E13" s="34">
        <v>27463.32</v>
      </c>
      <c r="F13" s="33"/>
      <c r="G13" s="32">
        <v>27463.32</v>
      </c>
      <c r="H13" s="31" t="s">
        <v>219</v>
      </c>
      <c r="I13" s="31" t="s">
        <v>209</v>
      </c>
    </row>
    <row r="14" spans="1:9" ht="53.25" customHeight="1" x14ac:dyDescent="0.25">
      <c r="A14" s="36" t="s">
        <v>126</v>
      </c>
      <c r="B14" s="31" t="s">
        <v>238</v>
      </c>
      <c r="C14" s="31" t="s">
        <v>237</v>
      </c>
      <c r="D14" s="35">
        <v>44673</v>
      </c>
      <c r="E14" s="34">
        <v>128814.7</v>
      </c>
      <c r="F14" s="33"/>
      <c r="G14" s="32">
        <v>27505.8</v>
      </c>
      <c r="H14" s="32">
        <v>101308.9</v>
      </c>
      <c r="I14" s="31" t="s">
        <v>209</v>
      </c>
    </row>
    <row r="15" spans="1:9" ht="83.25" customHeight="1" x14ac:dyDescent="0.25">
      <c r="A15" s="36" t="s">
        <v>58</v>
      </c>
      <c r="B15" s="31" t="s">
        <v>236</v>
      </c>
      <c r="C15" s="31" t="s">
        <v>57</v>
      </c>
      <c r="D15" s="35">
        <v>44684</v>
      </c>
      <c r="E15" s="34">
        <v>45597.56</v>
      </c>
      <c r="F15" s="33"/>
      <c r="G15" s="34">
        <v>45597.56</v>
      </c>
      <c r="H15" s="31" t="s">
        <v>219</v>
      </c>
      <c r="I15" s="31" t="s">
        <v>209</v>
      </c>
    </row>
    <row r="16" spans="1:9" ht="42" customHeight="1" x14ac:dyDescent="0.25">
      <c r="A16" s="36" t="s">
        <v>159</v>
      </c>
      <c r="B16" s="31" t="s">
        <v>235</v>
      </c>
      <c r="C16" s="31" t="s">
        <v>158</v>
      </c>
      <c r="D16" s="35">
        <v>44637</v>
      </c>
      <c r="E16" s="34">
        <v>47236.43</v>
      </c>
      <c r="F16" s="33"/>
      <c r="G16" s="32">
        <v>47236.43</v>
      </c>
      <c r="H16" s="31" t="s">
        <v>219</v>
      </c>
      <c r="I16" s="31" t="s">
        <v>209</v>
      </c>
    </row>
    <row r="17" spans="1:9" ht="51.75" customHeight="1" x14ac:dyDescent="0.25">
      <c r="A17" s="36" t="s">
        <v>234</v>
      </c>
      <c r="B17" s="31" t="s">
        <v>233</v>
      </c>
      <c r="C17" s="31" t="s">
        <v>74</v>
      </c>
      <c r="D17" s="35">
        <v>44635</v>
      </c>
      <c r="E17" s="34">
        <v>19186.8</v>
      </c>
      <c r="F17" s="33"/>
      <c r="G17" s="32">
        <v>19186.8</v>
      </c>
      <c r="H17" s="31" t="s">
        <v>219</v>
      </c>
      <c r="I17" s="31" t="s">
        <v>209</v>
      </c>
    </row>
    <row r="18" spans="1:9" ht="54" customHeight="1" x14ac:dyDescent="0.25">
      <c r="A18" s="36" t="s">
        <v>134</v>
      </c>
      <c r="B18" s="31" t="s">
        <v>232</v>
      </c>
      <c r="C18" s="31" t="s">
        <v>133</v>
      </c>
      <c r="D18" s="35">
        <v>44705</v>
      </c>
      <c r="E18" s="34">
        <v>14160</v>
      </c>
      <c r="F18" s="33"/>
      <c r="G18" s="32">
        <v>7080</v>
      </c>
      <c r="H18" s="31" t="s">
        <v>219</v>
      </c>
      <c r="I18" s="31" t="s">
        <v>209</v>
      </c>
    </row>
    <row r="19" spans="1:9" ht="39.75" customHeight="1" x14ac:dyDescent="0.25">
      <c r="A19" s="38" t="s">
        <v>123</v>
      </c>
      <c r="B19" s="31" t="s">
        <v>231</v>
      </c>
      <c r="C19" s="31" t="s">
        <v>122</v>
      </c>
      <c r="D19" s="35">
        <v>44685</v>
      </c>
      <c r="E19" s="34">
        <v>202100</v>
      </c>
      <c r="F19" s="33"/>
      <c r="G19" s="32">
        <v>202100</v>
      </c>
      <c r="H19" s="31" t="s">
        <v>219</v>
      </c>
      <c r="I19" s="31" t="s">
        <v>209</v>
      </c>
    </row>
    <row r="20" spans="1:9" ht="70.5" customHeight="1" x14ac:dyDescent="0.25">
      <c r="A20" s="46" t="s">
        <v>168</v>
      </c>
      <c r="B20" s="31" t="s">
        <v>230</v>
      </c>
      <c r="C20" s="31" t="s">
        <v>167</v>
      </c>
      <c r="D20" s="35">
        <v>44676</v>
      </c>
      <c r="E20" s="48">
        <v>817740</v>
      </c>
      <c r="F20" s="33"/>
      <c r="G20" s="32">
        <v>536900</v>
      </c>
      <c r="H20" s="31" t="s">
        <v>219</v>
      </c>
      <c r="I20" s="31" t="s">
        <v>209</v>
      </c>
    </row>
    <row r="21" spans="1:9" ht="70.5" customHeight="1" x14ac:dyDescent="0.25">
      <c r="A21" s="47"/>
      <c r="B21" s="31" t="s">
        <v>229</v>
      </c>
      <c r="C21" s="31" t="s">
        <v>170</v>
      </c>
      <c r="D21" s="35">
        <v>44676</v>
      </c>
      <c r="E21" s="49"/>
      <c r="F21" s="33"/>
      <c r="G21" s="32">
        <v>280840</v>
      </c>
      <c r="H21" s="31" t="s">
        <v>219</v>
      </c>
      <c r="I21" s="31" t="s">
        <v>209</v>
      </c>
    </row>
    <row r="22" spans="1:9" ht="60.75" customHeight="1" x14ac:dyDescent="0.25">
      <c r="A22" s="36" t="s">
        <v>228</v>
      </c>
      <c r="B22" s="31" t="s">
        <v>227</v>
      </c>
      <c r="C22" s="31" t="s">
        <v>175</v>
      </c>
      <c r="D22" s="35">
        <v>44644</v>
      </c>
      <c r="E22" s="34">
        <v>1014000</v>
      </c>
      <c r="F22" s="33"/>
      <c r="G22" s="32">
        <v>224000</v>
      </c>
      <c r="H22" s="32">
        <v>790000</v>
      </c>
      <c r="I22" s="31" t="s">
        <v>209</v>
      </c>
    </row>
    <row r="23" spans="1:9" ht="59.25" customHeight="1" x14ac:dyDescent="0.25">
      <c r="A23" s="36" t="s">
        <v>156</v>
      </c>
      <c r="B23" s="31" t="s">
        <v>226</v>
      </c>
      <c r="C23" s="31" t="s">
        <v>155</v>
      </c>
      <c r="D23" s="35">
        <v>44693</v>
      </c>
      <c r="E23" s="34">
        <v>69544.479999999996</v>
      </c>
      <c r="F23" s="33"/>
      <c r="G23" s="32">
        <v>69544.479999999996</v>
      </c>
      <c r="H23" s="31" t="s">
        <v>219</v>
      </c>
      <c r="I23" s="31" t="s">
        <v>209</v>
      </c>
    </row>
    <row r="24" spans="1:9" ht="71.25" customHeight="1" x14ac:dyDescent="0.25">
      <c r="A24" s="36" t="s">
        <v>146</v>
      </c>
      <c r="B24" s="37" t="s">
        <v>225</v>
      </c>
      <c r="C24" s="31" t="s">
        <v>148</v>
      </c>
      <c r="D24" s="35">
        <v>44642</v>
      </c>
      <c r="E24" s="34">
        <v>412442.5</v>
      </c>
      <c r="F24" s="33"/>
      <c r="G24" s="32">
        <v>149872.5</v>
      </c>
      <c r="H24" s="31" t="s">
        <v>219</v>
      </c>
      <c r="I24" s="31" t="s">
        <v>209</v>
      </c>
    </row>
    <row r="25" spans="1:9" ht="50.25" customHeight="1" x14ac:dyDescent="0.25">
      <c r="A25" s="36" t="s">
        <v>83</v>
      </c>
      <c r="B25" s="31" t="s">
        <v>224</v>
      </c>
      <c r="C25" s="31" t="s">
        <v>82</v>
      </c>
      <c r="D25" s="35">
        <v>44725</v>
      </c>
      <c r="E25" s="34">
        <v>1196048</v>
      </c>
      <c r="F25" s="33"/>
      <c r="G25" s="32">
        <v>586696</v>
      </c>
      <c r="H25" s="32">
        <v>609352</v>
      </c>
      <c r="I25" s="31" t="s">
        <v>209</v>
      </c>
    </row>
    <row r="26" spans="1:9" ht="45" customHeight="1" x14ac:dyDescent="0.25">
      <c r="A26" s="36" t="s">
        <v>137</v>
      </c>
      <c r="B26" s="31" t="s">
        <v>223</v>
      </c>
      <c r="C26" s="31" t="s">
        <v>11</v>
      </c>
      <c r="D26" s="35">
        <v>44552</v>
      </c>
      <c r="E26" s="34">
        <v>21388.639999999999</v>
      </c>
      <c r="F26" s="33"/>
      <c r="G26" s="32">
        <v>21388.639999999999</v>
      </c>
      <c r="H26" s="31" t="s">
        <v>219</v>
      </c>
      <c r="I26" s="31" t="s">
        <v>209</v>
      </c>
    </row>
    <row r="27" spans="1:9" ht="49.5" customHeight="1" x14ac:dyDescent="0.25">
      <c r="A27" s="46" t="s">
        <v>151</v>
      </c>
      <c r="B27" s="31" t="s">
        <v>222</v>
      </c>
      <c r="C27" s="31" t="s">
        <v>150</v>
      </c>
      <c r="D27" s="35">
        <v>44706</v>
      </c>
      <c r="E27" s="48">
        <v>70427.12</v>
      </c>
      <c r="F27" s="33"/>
      <c r="G27" s="32">
        <v>51046.8</v>
      </c>
      <c r="H27" s="31" t="s">
        <v>219</v>
      </c>
      <c r="I27" s="31" t="s">
        <v>209</v>
      </c>
    </row>
    <row r="28" spans="1:9" ht="51" customHeight="1" x14ac:dyDescent="0.25">
      <c r="A28" s="47"/>
      <c r="B28" s="31" t="s">
        <v>221</v>
      </c>
      <c r="C28" s="31" t="s">
        <v>153</v>
      </c>
      <c r="D28" s="35">
        <v>44706</v>
      </c>
      <c r="E28" s="49"/>
      <c r="F28" s="33"/>
      <c r="G28" s="32">
        <v>19380.32</v>
      </c>
      <c r="H28" s="31" t="s">
        <v>219</v>
      </c>
      <c r="I28" s="31" t="s">
        <v>209</v>
      </c>
    </row>
    <row r="29" spans="1:9" ht="72" customHeight="1" x14ac:dyDescent="0.25">
      <c r="A29" s="36" t="s">
        <v>116</v>
      </c>
      <c r="B29" s="31" t="s">
        <v>220</v>
      </c>
      <c r="C29" s="31" t="s">
        <v>115</v>
      </c>
      <c r="D29" s="35">
        <v>44701</v>
      </c>
      <c r="E29" s="34">
        <v>180646.2</v>
      </c>
      <c r="F29" s="33"/>
      <c r="G29" s="32">
        <v>180646.2</v>
      </c>
      <c r="H29" s="31" t="s">
        <v>219</v>
      </c>
      <c r="I29" s="31" t="s">
        <v>209</v>
      </c>
    </row>
    <row r="30" spans="1:9" ht="59.25" customHeight="1" x14ac:dyDescent="0.25">
      <c r="A30" s="36" t="s">
        <v>102</v>
      </c>
      <c r="B30" s="31" t="s">
        <v>218</v>
      </c>
      <c r="C30" s="31" t="s">
        <v>104</v>
      </c>
      <c r="D30" s="35">
        <v>44687</v>
      </c>
      <c r="E30" s="34">
        <v>421613.26</v>
      </c>
      <c r="F30" s="33"/>
      <c r="G30" s="32">
        <v>14053.05</v>
      </c>
      <c r="H30" s="32">
        <v>407560.21</v>
      </c>
      <c r="I30" s="31" t="s">
        <v>209</v>
      </c>
    </row>
    <row r="31" spans="1:9" ht="60" customHeight="1" x14ac:dyDescent="0.25">
      <c r="A31" s="36" t="s">
        <v>52</v>
      </c>
      <c r="B31" s="31" t="s">
        <v>217</v>
      </c>
      <c r="C31" s="31" t="s">
        <v>51</v>
      </c>
      <c r="D31" s="35">
        <v>44693</v>
      </c>
      <c r="E31" s="34">
        <v>132993.07</v>
      </c>
      <c r="F31" s="33"/>
      <c r="G31" s="32">
        <v>73323.19</v>
      </c>
      <c r="H31" s="32">
        <v>59669.88</v>
      </c>
      <c r="I31" s="31" t="s">
        <v>209</v>
      </c>
    </row>
    <row r="32" spans="1:9" ht="45" customHeight="1" x14ac:dyDescent="0.25">
      <c r="A32" s="36" t="s">
        <v>87</v>
      </c>
      <c r="B32" s="31" t="s">
        <v>216</v>
      </c>
      <c r="C32" s="31" t="s">
        <v>215</v>
      </c>
      <c r="D32" s="35">
        <v>44712</v>
      </c>
      <c r="E32" s="34">
        <v>1902275.67</v>
      </c>
      <c r="F32" s="33"/>
      <c r="G32" s="32">
        <v>875626.53</v>
      </c>
      <c r="H32" s="32">
        <v>1026649.14</v>
      </c>
      <c r="I32" s="31" t="s">
        <v>209</v>
      </c>
    </row>
    <row r="33" spans="1:9" ht="49.5" customHeight="1" x14ac:dyDescent="0.25">
      <c r="A33" s="36" t="s">
        <v>73</v>
      </c>
      <c r="B33" s="31" t="s">
        <v>214</v>
      </c>
      <c r="C33" s="31" t="s">
        <v>72</v>
      </c>
      <c r="D33" s="35">
        <v>44691</v>
      </c>
      <c r="E33" s="34">
        <v>6861.75</v>
      </c>
      <c r="F33" s="33"/>
      <c r="G33" s="32">
        <v>6861.75</v>
      </c>
      <c r="H33" s="32"/>
      <c r="I33" s="31" t="s">
        <v>209</v>
      </c>
    </row>
    <row r="34" spans="1:9" ht="59.25" customHeight="1" x14ac:dyDescent="0.25">
      <c r="A34" s="36" t="s">
        <v>173</v>
      </c>
      <c r="B34" s="31" t="s">
        <v>213</v>
      </c>
      <c r="C34" s="31" t="s">
        <v>172</v>
      </c>
      <c r="D34" s="35">
        <v>44704</v>
      </c>
      <c r="E34" s="34">
        <v>66921.91</v>
      </c>
      <c r="F34" s="33"/>
      <c r="G34" s="32">
        <v>66921.91</v>
      </c>
      <c r="H34" s="32"/>
      <c r="I34" s="31" t="s">
        <v>209</v>
      </c>
    </row>
    <row r="35" spans="1:9" ht="49.5" customHeight="1" x14ac:dyDescent="0.25">
      <c r="A35" s="36" t="s">
        <v>113</v>
      </c>
      <c r="B35" s="31" t="s">
        <v>212</v>
      </c>
      <c r="C35" s="31" t="s">
        <v>112</v>
      </c>
      <c r="D35" s="35">
        <v>44694</v>
      </c>
      <c r="E35" s="34">
        <v>139328.5</v>
      </c>
      <c r="F35" s="33"/>
      <c r="G35" s="32">
        <v>139328.5</v>
      </c>
      <c r="H35" s="32"/>
      <c r="I35" s="31" t="s">
        <v>209</v>
      </c>
    </row>
    <row r="36" spans="1:9" ht="59.25" customHeight="1" x14ac:dyDescent="0.25">
      <c r="A36" s="36" t="s">
        <v>162</v>
      </c>
      <c r="B36" s="31" t="s">
        <v>211</v>
      </c>
      <c r="C36" s="31" t="s">
        <v>161</v>
      </c>
      <c r="D36" s="35">
        <v>44727</v>
      </c>
      <c r="E36" s="34">
        <v>15104</v>
      </c>
      <c r="F36" s="33"/>
      <c r="G36" s="32">
        <v>15104</v>
      </c>
      <c r="H36" s="32"/>
      <c r="I36" s="31" t="s">
        <v>209</v>
      </c>
    </row>
    <row r="37" spans="1:9" ht="59.25" customHeight="1" x14ac:dyDescent="0.25">
      <c r="A37" s="36" t="s">
        <v>126</v>
      </c>
      <c r="B37" s="31" t="s">
        <v>210</v>
      </c>
      <c r="C37" s="31" t="s">
        <v>125</v>
      </c>
      <c r="D37" s="35">
        <v>44711</v>
      </c>
      <c r="E37" s="34">
        <v>211155.1</v>
      </c>
      <c r="F37" s="33"/>
      <c r="G37" s="32">
        <v>109846.2</v>
      </c>
      <c r="H37" s="32">
        <v>101308.9</v>
      </c>
      <c r="I37" s="31" t="s">
        <v>209</v>
      </c>
    </row>
    <row r="38" spans="1:9" x14ac:dyDescent="0.25">
      <c r="A38" s="1"/>
      <c r="B38" s="30"/>
      <c r="C38" s="29"/>
      <c r="D38" s="28"/>
      <c r="E38" s="15"/>
      <c r="F38" s="27"/>
      <c r="G38" s="26"/>
      <c r="H38" s="26"/>
    </row>
    <row r="39" spans="1:9" ht="17.25" hidden="1" customHeight="1" x14ac:dyDescent="0.25">
      <c r="A39" s="1"/>
      <c r="B39" s="30"/>
      <c r="C39" s="29"/>
      <c r="D39" s="28"/>
      <c r="E39" s="15"/>
      <c r="F39" s="27"/>
      <c r="G39" s="26"/>
      <c r="H39" s="26"/>
    </row>
    <row r="40" spans="1:9" ht="63.75" customHeight="1" x14ac:dyDescent="0.25">
      <c r="A40" s="20"/>
      <c r="B40" s="20"/>
      <c r="C40" s="20"/>
      <c r="D40" s="44"/>
    </row>
    <row r="41" spans="1:9" x14ac:dyDescent="0.25">
      <c r="A41" s="21" t="s">
        <v>202</v>
      </c>
      <c r="B41" s="20"/>
      <c r="C41" s="21" t="s">
        <v>208</v>
      </c>
      <c r="D41" s="1"/>
    </row>
    <row r="42" spans="1:9" ht="15" customHeight="1" x14ac:dyDescent="0.25">
      <c r="A42" s="20" t="s">
        <v>204</v>
      </c>
      <c r="B42" s="20"/>
      <c r="C42" s="20" t="s">
        <v>205</v>
      </c>
      <c r="D42" s="1"/>
    </row>
    <row r="43" spans="1:9" x14ac:dyDescent="0.25">
      <c r="A43" s="1"/>
      <c r="B43" s="1"/>
      <c r="C43" s="1"/>
      <c r="D43" s="1"/>
    </row>
    <row r="44" spans="1:9" x14ac:dyDescent="0.25">
      <c r="A44" s="1"/>
      <c r="B44" s="1"/>
      <c r="C44" s="1"/>
      <c r="D44" s="1"/>
    </row>
    <row r="45" spans="1:9" x14ac:dyDescent="0.25">
      <c r="A45" s="1"/>
      <c r="B45" s="1"/>
      <c r="C45" s="1"/>
      <c r="D45" s="1"/>
    </row>
    <row r="46" spans="1:9" x14ac:dyDescent="0.25">
      <c r="A46" s="1"/>
      <c r="B46" s="1"/>
      <c r="C46" s="1"/>
      <c r="D46" s="1"/>
    </row>
    <row r="47" spans="1:9" x14ac:dyDescent="0.25">
      <c r="A47" s="1"/>
      <c r="B47" s="1"/>
      <c r="C47" s="1"/>
      <c r="D47" s="1"/>
    </row>
    <row r="48" spans="1:9" x14ac:dyDescent="0.25">
      <c r="A48" s="1"/>
      <c r="B48" s="1"/>
      <c r="C48" s="1"/>
      <c r="D48" s="1"/>
    </row>
  </sheetData>
  <mergeCells count="7">
    <mergeCell ref="A27:A28"/>
    <mergeCell ref="E27:E28"/>
    <mergeCell ref="A11:A12"/>
    <mergeCell ref="E11:E12"/>
    <mergeCell ref="H11:H12"/>
    <mergeCell ref="A20:A21"/>
    <mergeCell ref="E20:E21"/>
  </mergeCells>
  <pageMargins left="0.40625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EEC1-7838-4434-B37D-F3C1C6A1F952}">
  <sheetPr>
    <tabColor theme="4" tint="-0.249977111117893"/>
  </sheetPr>
  <dimension ref="A2:G213"/>
  <sheetViews>
    <sheetView view="pageBreakPreview" topLeftCell="A190" zoomScale="60" zoomScaleNormal="100" workbookViewId="0">
      <selection activeCell="H206" sqref="H206"/>
    </sheetView>
  </sheetViews>
  <sheetFormatPr baseColWidth="10" defaultRowHeight="15" x14ac:dyDescent="0.25"/>
  <cols>
    <col min="1" max="1" width="17.85546875" customWidth="1"/>
    <col min="2" max="2" width="15.85546875" customWidth="1"/>
    <col min="3" max="3" width="37.5703125" customWidth="1"/>
    <col min="4" max="4" width="49" customWidth="1"/>
    <col min="5" max="5" width="23.28515625" customWidth="1"/>
    <col min="6" max="6" width="33.140625" customWidth="1"/>
    <col min="7" max="7" width="13.140625" customWidth="1"/>
  </cols>
  <sheetData>
    <row r="2" spans="1:6" x14ac:dyDescent="0.25">
      <c r="A2" s="1"/>
      <c r="B2" s="1"/>
      <c r="C2" s="1"/>
      <c r="D2" s="1"/>
    </row>
    <row r="3" spans="1:6" ht="18.75" x14ac:dyDescent="0.25">
      <c r="A3" s="2"/>
      <c r="B3" s="3" t="s">
        <v>206</v>
      </c>
      <c r="C3" s="4"/>
      <c r="D3" s="3"/>
    </row>
    <row r="4" spans="1:6" ht="18" x14ac:dyDescent="0.25">
      <c r="A4" s="3" t="s">
        <v>0</v>
      </c>
      <c r="B4" s="1"/>
      <c r="C4" s="3" t="s">
        <v>207</v>
      </c>
      <c r="D4" s="1"/>
    </row>
    <row r="5" spans="1:6" ht="18.75" x14ac:dyDescent="0.25">
      <c r="A5" s="5"/>
      <c r="B5" s="5"/>
      <c r="C5" s="5" t="s">
        <v>1</v>
      </c>
      <c r="D5" s="5"/>
    </row>
    <row r="6" spans="1:6" x14ac:dyDescent="0.25">
      <c r="A6" s="1"/>
      <c r="B6" s="1"/>
      <c r="C6" s="1"/>
      <c r="D6" s="1"/>
    </row>
    <row r="8" spans="1:6" ht="15.75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</row>
    <row r="9" spans="1:6" ht="15.75" x14ac:dyDescent="0.25">
      <c r="A9" s="8" t="s">
        <v>8</v>
      </c>
      <c r="B9" s="9">
        <v>44722</v>
      </c>
      <c r="C9" s="8" t="s">
        <v>9</v>
      </c>
      <c r="D9" s="8" t="s">
        <v>10</v>
      </c>
      <c r="E9" s="10">
        <v>50469.74</v>
      </c>
      <c r="F9" s="11"/>
    </row>
    <row r="10" spans="1:6" ht="15.75" x14ac:dyDescent="0.25">
      <c r="A10" s="8" t="s">
        <v>11</v>
      </c>
      <c r="B10" s="9">
        <v>44736</v>
      </c>
      <c r="C10" s="8" t="s">
        <v>9</v>
      </c>
      <c r="D10" s="6" t="s">
        <v>12</v>
      </c>
      <c r="E10" s="10">
        <v>11871.27</v>
      </c>
      <c r="F10" s="11"/>
    </row>
    <row r="11" spans="1:6" ht="15.75" x14ac:dyDescent="0.25">
      <c r="A11" s="8"/>
      <c r="B11" s="9"/>
      <c r="C11" s="8"/>
      <c r="D11" s="6"/>
      <c r="E11" s="12">
        <f>+E9+E10</f>
        <v>62341.009999999995</v>
      </c>
      <c r="F11" s="11"/>
    </row>
    <row r="12" spans="1:6" ht="15.75" x14ac:dyDescent="0.25">
      <c r="A12" s="6"/>
      <c r="B12" s="6"/>
      <c r="C12" s="6"/>
      <c r="D12" s="6"/>
      <c r="E12" s="6"/>
      <c r="F12" s="11"/>
    </row>
    <row r="13" spans="1:6" x14ac:dyDescent="0.25">
      <c r="A13" s="11" t="s">
        <v>13</v>
      </c>
      <c r="B13" s="13">
        <v>44593</v>
      </c>
      <c r="C13" s="11" t="s">
        <v>14</v>
      </c>
      <c r="D13" s="11" t="s">
        <v>15</v>
      </c>
      <c r="E13" s="14">
        <v>4319.78</v>
      </c>
      <c r="F13" s="11"/>
    </row>
    <row r="14" spans="1:6" x14ac:dyDescent="0.25">
      <c r="A14" s="11" t="s">
        <v>16</v>
      </c>
      <c r="B14" s="13">
        <v>44578</v>
      </c>
      <c r="C14" s="11" t="s">
        <v>14</v>
      </c>
      <c r="D14" s="11" t="s">
        <v>15</v>
      </c>
      <c r="E14" s="14">
        <v>4019.8</v>
      </c>
      <c r="F14" s="11"/>
    </row>
    <row r="15" spans="1:6" x14ac:dyDescent="0.25">
      <c r="A15" s="11" t="s">
        <v>17</v>
      </c>
      <c r="B15" s="13">
        <v>44603</v>
      </c>
      <c r="C15" s="11" t="s">
        <v>14</v>
      </c>
      <c r="D15" s="11" t="s">
        <v>15</v>
      </c>
      <c r="E15" s="14">
        <v>3500.25</v>
      </c>
      <c r="F15" s="11"/>
    </row>
    <row r="16" spans="1:6" x14ac:dyDescent="0.25">
      <c r="A16" s="11" t="s">
        <v>18</v>
      </c>
      <c r="B16" s="13">
        <v>44606</v>
      </c>
      <c r="C16" s="11" t="s">
        <v>14</v>
      </c>
      <c r="D16" s="11" t="s">
        <v>15</v>
      </c>
      <c r="E16" s="14">
        <v>3900</v>
      </c>
      <c r="F16" s="14"/>
    </row>
    <row r="17" spans="1:7" x14ac:dyDescent="0.25">
      <c r="A17" s="11" t="s">
        <v>19</v>
      </c>
      <c r="B17" s="13">
        <v>44613</v>
      </c>
      <c r="C17" s="11" t="s">
        <v>14</v>
      </c>
      <c r="D17" s="11" t="s">
        <v>15</v>
      </c>
      <c r="E17" s="14">
        <v>2080</v>
      </c>
      <c r="F17" s="11"/>
    </row>
    <row r="18" spans="1:7" x14ac:dyDescent="0.25">
      <c r="A18" s="11" t="s">
        <v>20</v>
      </c>
      <c r="B18" s="13">
        <v>44620</v>
      </c>
      <c r="C18" s="11" t="s">
        <v>14</v>
      </c>
      <c r="D18" s="11" t="s">
        <v>15</v>
      </c>
      <c r="E18" s="14">
        <v>4680</v>
      </c>
      <c r="F18" s="14"/>
      <c r="G18" s="15"/>
    </row>
    <row r="19" spans="1:7" x14ac:dyDescent="0.25">
      <c r="A19" s="11" t="s">
        <v>21</v>
      </c>
      <c r="B19" s="13">
        <v>44565</v>
      </c>
      <c r="C19" s="11" t="s">
        <v>14</v>
      </c>
      <c r="D19" s="11" t="s">
        <v>15</v>
      </c>
      <c r="E19" s="14">
        <v>1500</v>
      </c>
      <c r="F19" s="11"/>
    </row>
    <row r="20" spans="1:7" x14ac:dyDescent="0.25">
      <c r="A20" s="11" t="s">
        <v>22</v>
      </c>
      <c r="B20" s="13">
        <v>44565</v>
      </c>
      <c r="C20" s="11" t="s">
        <v>14</v>
      </c>
      <c r="D20" s="11" t="s">
        <v>15</v>
      </c>
      <c r="E20" s="14">
        <v>2210.0700000000002</v>
      </c>
      <c r="F20" s="11"/>
    </row>
    <row r="21" spans="1:7" x14ac:dyDescent="0.25">
      <c r="A21" s="11" t="s">
        <v>23</v>
      </c>
      <c r="B21" s="13">
        <v>44592</v>
      </c>
      <c r="C21" s="11" t="s">
        <v>14</v>
      </c>
      <c r="D21" s="11" t="s">
        <v>15</v>
      </c>
      <c r="E21" s="14">
        <v>2210.0700000000002</v>
      </c>
      <c r="F21" s="14"/>
    </row>
    <row r="22" spans="1:7" x14ac:dyDescent="0.25">
      <c r="A22" s="11" t="s">
        <v>24</v>
      </c>
      <c r="B22" s="13">
        <v>44628</v>
      </c>
      <c r="C22" s="11" t="s">
        <v>14</v>
      </c>
      <c r="D22" s="11" t="s">
        <v>15</v>
      </c>
      <c r="E22" s="14">
        <v>1820</v>
      </c>
      <c r="F22" s="11"/>
    </row>
    <row r="23" spans="1:7" x14ac:dyDescent="0.25">
      <c r="A23" s="11" t="s">
        <v>25</v>
      </c>
      <c r="B23" s="13">
        <v>44630</v>
      </c>
      <c r="C23" s="11" t="s">
        <v>14</v>
      </c>
      <c r="D23" s="11" t="s">
        <v>15</v>
      </c>
      <c r="E23" s="14">
        <v>3960</v>
      </c>
      <c r="F23" s="11"/>
    </row>
    <row r="24" spans="1:7" x14ac:dyDescent="0.25">
      <c r="A24" s="11" t="s">
        <v>26</v>
      </c>
      <c r="B24" s="13">
        <v>44641</v>
      </c>
      <c r="C24" s="11" t="s">
        <v>14</v>
      </c>
      <c r="D24" s="11" t="s">
        <v>15</v>
      </c>
      <c r="E24" s="14">
        <v>1885</v>
      </c>
      <c r="F24" s="11"/>
    </row>
    <row r="25" spans="1:7" x14ac:dyDescent="0.25">
      <c r="A25" s="11" t="s">
        <v>27</v>
      </c>
      <c r="B25" s="13">
        <v>44643</v>
      </c>
      <c r="C25" s="11" t="s">
        <v>14</v>
      </c>
      <c r="D25" s="11" t="s">
        <v>28</v>
      </c>
      <c r="E25" s="14">
        <v>4200.3</v>
      </c>
      <c r="F25" s="11"/>
      <c r="G25" s="15"/>
    </row>
    <row r="26" spans="1:7" x14ac:dyDescent="0.25">
      <c r="A26" s="11" t="s">
        <v>29</v>
      </c>
      <c r="B26" s="13">
        <v>44643</v>
      </c>
      <c r="C26" s="11" t="s">
        <v>14</v>
      </c>
      <c r="D26" s="11" t="s">
        <v>15</v>
      </c>
      <c r="E26" s="14">
        <v>4200</v>
      </c>
      <c r="F26" s="11"/>
    </row>
    <row r="27" spans="1:7" x14ac:dyDescent="0.25">
      <c r="A27" s="11" t="s">
        <v>30</v>
      </c>
      <c r="B27" s="13">
        <v>44658</v>
      </c>
      <c r="C27" s="11" t="s">
        <v>14</v>
      </c>
      <c r="D27" s="11" t="s">
        <v>15</v>
      </c>
      <c r="E27" s="14">
        <v>1950</v>
      </c>
      <c r="F27" s="11"/>
    </row>
    <row r="28" spans="1:7" x14ac:dyDescent="0.25">
      <c r="A28" s="11" t="s">
        <v>31</v>
      </c>
      <c r="B28" s="13">
        <v>44656</v>
      </c>
      <c r="C28" s="11" t="s">
        <v>14</v>
      </c>
      <c r="D28" s="11" t="s">
        <v>15</v>
      </c>
      <c r="E28" s="14">
        <v>3960</v>
      </c>
      <c r="F28" s="11"/>
    </row>
    <row r="29" spans="1:7" x14ac:dyDescent="0.25">
      <c r="A29" s="11" t="s">
        <v>32</v>
      </c>
      <c r="B29" s="13">
        <v>44670</v>
      </c>
      <c r="C29" s="11" t="s">
        <v>14</v>
      </c>
      <c r="D29" s="11" t="s">
        <v>15</v>
      </c>
      <c r="E29" s="14">
        <v>1540</v>
      </c>
      <c r="F29" s="11"/>
    </row>
    <row r="30" spans="1:7" x14ac:dyDescent="0.25">
      <c r="A30" s="11" t="s">
        <v>33</v>
      </c>
      <c r="B30" s="13">
        <v>44672</v>
      </c>
      <c r="C30" s="11" t="s">
        <v>14</v>
      </c>
      <c r="D30" s="11" t="s">
        <v>15</v>
      </c>
      <c r="E30" s="14">
        <v>4900</v>
      </c>
      <c r="F30" s="11"/>
    </row>
    <row r="31" spans="1:7" x14ac:dyDescent="0.25">
      <c r="A31" s="11" t="s">
        <v>34</v>
      </c>
      <c r="B31" s="13">
        <v>44680</v>
      </c>
      <c r="C31" s="11" t="s">
        <v>14</v>
      </c>
      <c r="D31" s="11" t="s">
        <v>15</v>
      </c>
      <c r="E31" s="14">
        <v>1330</v>
      </c>
      <c r="F31" s="11"/>
    </row>
    <row r="32" spans="1:7" x14ac:dyDescent="0.25">
      <c r="A32" s="11" t="s">
        <v>35</v>
      </c>
      <c r="B32" s="13">
        <v>44680</v>
      </c>
      <c r="C32" s="11" t="s">
        <v>14</v>
      </c>
      <c r="D32" s="11" t="s">
        <v>15</v>
      </c>
      <c r="E32" s="14">
        <v>1330</v>
      </c>
      <c r="F32" s="11"/>
    </row>
    <row r="33" spans="1:6" x14ac:dyDescent="0.25">
      <c r="A33" s="11" t="s">
        <v>36</v>
      </c>
      <c r="B33" s="13">
        <v>44687</v>
      </c>
      <c r="C33" s="11" t="s">
        <v>14</v>
      </c>
      <c r="D33" s="11" t="s">
        <v>15</v>
      </c>
      <c r="E33" s="14">
        <v>3780</v>
      </c>
      <c r="F33" s="11"/>
    </row>
    <row r="34" spans="1:6" x14ac:dyDescent="0.25">
      <c r="A34" s="11" t="s">
        <v>37</v>
      </c>
      <c r="B34" s="13">
        <v>44693</v>
      </c>
      <c r="C34" s="11" t="s">
        <v>14</v>
      </c>
      <c r="D34" s="11" t="s">
        <v>15</v>
      </c>
      <c r="E34" s="14">
        <v>1950</v>
      </c>
      <c r="F34" s="11"/>
    </row>
    <row r="35" spans="1:6" x14ac:dyDescent="0.25">
      <c r="A35" s="11" t="s">
        <v>38</v>
      </c>
      <c r="B35" s="13">
        <v>44697</v>
      </c>
      <c r="C35" s="11" t="s">
        <v>14</v>
      </c>
      <c r="D35" s="11" t="s">
        <v>15</v>
      </c>
      <c r="E35" s="14">
        <v>3180</v>
      </c>
      <c r="F35" s="11"/>
    </row>
    <row r="36" spans="1:6" x14ac:dyDescent="0.25">
      <c r="A36" s="11" t="s">
        <v>39</v>
      </c>
      <c r="B36" s="13">
        <v>44705</v>
      </c>
      <c r="C36" s="11" t="s">
        <v>14</v>
      </c>
      <c r="D36" s="11" t="s">
        <v>15</v>
      </c>
      <c r="E36" s="14">
        <v>4320</v>
      </c>
      <c r="F36" s="11"/>
    </row>
    <row r="37" spans="1:6" x14ac:dyDescent="0.25">
      <c r="A37" s="11" t="s">
        <v>40</v>
      </c>
      <c r="B37" s="13">
        <v>44708</v>
      </c>
      <c r="C37" s="11" t="s">
        <v>14</v>
      </c>
      <c r="D37" s="11" t="s">
        <v>15</v>
      </c>
      <c r="E37" s="14">
        <v>5600.4</v>
      </c>
      <c r="F37" s="11"/>
    </row>
    <row r="38" spans="1:6" x14ac:dyDescent="0.25">
      <c r="A38" s="11" t="s">
        <v>41</v>
      </c>
      <c r="B38" s="13">
        <v>44714</v>
      </c>
      <c r="C38" s="11" t="s">
        <v>14</v>
      </c>
      <c r="D38" s="11" t="s">
        <v>15</v>
      </c>
      <c r="E38" s="14">
        <v>3120</v>
      </c>
      <c r="F38" s="11"/>
    </row>
    <row r="39" spans="1:6" x14ac:dyDescent="0.25">
      <c r="A39" s="11" t="s">
        <v>42</v>
      </c>
      <c r="B39" s="13">
        <v>44718</v>
      </c>
      <c r="C39" s="11" t="s">
        <v>14</v>
      </c>
      <c r="D39" s="11" t="s">
        <v>15</v>
      </c>
      <c r="E39" s="14">
        <v>1190</v>
      </c>
      <c r="F39" s="11"/>
    </row>
    <row r="40" spans="1:6" x14ac:dyDescent="0.25">
      <c r="A40" s="11" t="s">
        <v>43</v>
      </c>
      <c r="B40" s="13">
        <v>44720</v>
      </c>
      <c r="C40" s="11" t="s">
        <v>14</v>
      </c>
      <c r="D40" s="11" t="s">
        <v>15</v>
      </c>
      <c r="E40" s="14">
        <v>3900</v>
      </c>
      <c r="F40" s="11"/>
    </row>
    <row r="41" spans="1:6" x14ac:dyDescent="0.25">
      <c r="A41" s="11" t="s">
        <v>44</v>
      </c>
      <c r="B41" s="13">
        <v>44729</v>
      </c>
      <c r="C41" s="11" t="s">
        <v>14</v>
      </c>
      <c r="D41" s="11" t="s">
        <v>15</v>
      </c>
      <c r="E41" s="14">
        <v>3660</v>
      </c>
      <c r="F41" s="11"/>
    </row>
    <row r="42" spans="1:6" x14ac:dyDescent="0.25">
      <c r="A42" s="11" t="s">
        <v>45</v>
      </c>
      <c r="B42" s="13">
        <v>44733</v>
      </c>
      <c r="C42" s="11" t="s">
        <v>14</v>
      </c>
      <c r="D42" s="11" t="s">
        <v>15</v>
      </c>
      <c r="E42" s="14">
        <v>2015</v>
      </c>
      <c r="F42" s="11"/>
    </row>
    <row r="43" spans="1:6" x14ac:dyDescent="0.25">
      <c r="A43" s="11" t="s">
        <v>46</v>
      </c>
      <c r="B43" s="13">
        <v>44680</v>
      </c>
      <c r="C43" s="11" t="s">
        <v>14</v>
      </c>
      <c r="D43" s="11" t="s">
        <v>15</v>
      </c>
      <c r="E43" s="14">
        <v>1330</v>
      </c>
      <c r="F43" s="11"/>
    </row>
    <row r="44" spans="1:6" x14ac:dyDescent="0.25">
      <c r="A44" s="11" t="s">
        <v>47</v>
      </c>
      <c r="B44" s="13">
        <v>44735</v>
      </c>
      <c r="C44" s="11" t="s">
        <v>14</v>
      </c>
      <c r="D44" s="11" t="s">
        <v>15</v>
      </c>
      <c r="E44" s="14">
        <v>2470</v>
      </c>
      <c r="F44" s="11"/>
    </row>
    <row r="45" spans="1:6" x14ac:dyDescent="0.25">
      <c r="A45" s="11"/>
      <c r="B45" s="13"/>
      <c r="C45" s="11"/>
      <c r="D45" s="11"/>
      <c r="E45" s="16">
        <f>SUM(E13:E44)</f>
        <v>96010.67</v>
      </c>
      <c r="F45" s="11"/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1" t="s">
        <v>48</v>
      </c>
      <c r="B47" s="13">
        <v>44735</v>
      </c>
      <c r="C47" s="11" t="s">
        <v>49</v>
      </c>
      <c r="D47" s="11" t="s">
        <v>50</v>
      </c>
      <c r="E47" s="14">
        <v>163156.20000000001</v>
      </c>
      <c r="F47" s="11"/>
    </row>
    <row r="48" spans="1:6" x14ac:dyDescent="0.25">
      <c r="A48" s="11"/>
      <c r="B48" s="11"/>
      <c r="C48" s="11"/>
      <c r="D48" s="11"/>
      <c r="E48" s="16">
        <v>163156.20000000001</v>
      </c>
      <c r="F48" s="11"/>
    </row>
    <row r="49" spans="1:6" x14ac:dyDescent="0.25">
      <c r="A49" s="11"/>
      <c r="B49" s="11"/>
      <c r="C49" s="11"/>
      <c r="D49" s="11"/>
      <c r="E49" s="16"/>
      <c r="F49" s="11"/>
    </row>
    <row r="50" spans="1:6" x14ac:dyDescent="0.25">
      <c r="A50" s="13" t="s">
        <v>51</v>
      </c>
      <c r="B50" s="13">
        <v>44693</v>
      </c>
      <c r="C50" s="11" t="s">
        <v>52</v>
      </c>
      <c r="D50" s="11" t="s">
        <v>53</v>
      </c>
      <c r="E50" s="14">
        <v>73323.19</v>
      </c>
      <c r="F50" s="11"/>
    </row>
    <row r="51" spans="1:6" x14ac:dyDescent="0.25">
      <c r="A51" s="13" t="s">
        <v>54</v>
      </c>
      <c r="B51" s="13">
        <v>44732</v>
      </c>
      <c r="C51" s="11" t="s">
        <v>52</v>
      </c>
      <c r="D51" s="11" t="s">
        <v>55</v>
      </c>
      <c r="E51" s="14">
        <v>29148.799999999999</v>
      </c>
      <c r="F51" s="11"/>
    </row>
    <row r="52" spans="1:6" x14ac:dyDescent="0.25">
      <c r="A52" s="13" t="s">
        <v>56</v>
      </c>
      <c r="B52" s="13">
        <v>44736</v>
      </c>
      <c r="C52" s="11" t="s">
        <v>52</v>
      </c>
      <c r="D52" s="11" t="s">
        <v>53</v>
      </c>
      <c r="E52" s="14">
        <v>30521.08</v>
      </c>
      <c r="F52" s="11"/>
    </row>
    <row r="53" spans="1:6" x14ac:dyDescent="0.25">
      <c r="A53" s="13"/>
      <c r="B53" s="13"/>
      <c r="C53" s="11"/>
      <c r="D53" s="11"/>
      <c r="E53" s="16">
        <f>+E50+E51+E52</f>
        <v>132993.07</v>
      </c>
      <c r="F53" s="11"/>
    </row>
    <row r="54" spans="1:6" x14ac:dyDescent="0.25">
      <c r="A54" s="13"/>
      <c r="B54" s="13"/>
      <c r="C54" s="11"/>
      <c r="D54" s="11"/>
      <c r="E54" s="16"/>
      <c r="F54" s="11"/>
    </row>
    <row r="55" spans="1:6" x14ac:dyDescent="0.25">
      <c r="A55" s="13" t="s">
        <v>57</v>
      </c>
      <c r="B55" s="13">
        <v>44684</v>
      </c>
      <c r="C55" s="11" t="s">
        <v>58</v>
      </c>
      <c r="D55" s="11" t="s">
        <v>59</v>
      </c>
      <c r="E55" s="14">
        <v>45597.56</v>
      </c>
      <c r="F55" s="11"/>
    </row>
    <row r="56" spans="1:6" x14ac:dyDescent="0.25">
      <c r="A56" s="13"/>
      <c r="B56" s="13"/>
      <c r="C56" s="11"/>
      <c r="D56" s="11"/>
      <c r="E56" s="16">
        <v>45597.56</v>
      </c>
      <c r="F56" s="11"/>
    </row>
    <row r="57" spans="1:6" x14ac:dyDescent="0.25">
      <c r="A57" s="13"/>
      <c r="B57" s="13"/>
      <c r="C57" s="11"/>
      <c r="D57" s="11"/>
      <c r="E57" s="16"/>
      <c r="F57" s="11"/>
    </row>
    <row r="58" spans="1:6" x14ac:dyDescent="0.25">
      <c r="A58" s="13" t="s">
        <v>60</v>
      </c>
      <c r="B58" s="13">
        <v>44734</v>
      </c>
      <c r="C58" s="11" t="s">
        <v>61</v>
      </c>
      <c r="D58" s="11" t="s">
        <v>62</v>
      </c>
      <c r="E58" s="14">
        <v>68227.600000000006</v>
      </c>
      <c r="F58" s="11"/>
    </row>
    <row r="59" spans="1:6" x14ac:dyDescent="0.25">
      <c r="A59" s="13"/>
      <c r="B59" s="13"/>
      <c r="C59" s="11"/>
      <c r="D59" s="11"/>
      <c r="E59" s="16">
        <v>68227.600000000006</v>
      </c>
      <c r="F59" s="11"/>
    </row>
    <row r="60" spans="1:6" x14ac:dyDescent="0.25">
      <c r="A60" s="13"/>
      <c r="B60" s="13"/>
      <c r="C60" s="11"/>
      <c r="D60" s="11"/>
      <c r="E60" s="16"/>
      <c r="F60" s="11"/>
    </row>
    <row r="61" spans="1:6" x14ac:dyDescent="0.25">
      <c r="A61" s="13" t="s">
        <v>63</v>
      </c>
      <c r="B61" s="13">
        <v>44709</v>
      </c>
      <c r="C61" s="11" t="s">
        <v>64</v>
      </c>
      <c r="D61" s="11" t="s">
        <v>65</v>
      </c>
      <c r="E61" s="14">
        <v>50753.3</v>
      </c>
      <c r="F61" s="11"/>
    </row>
    <row r="62" spans="1:6" x14ac:dyDescent="0.25">
      <c r="A62" s="13" t="s">
        <v>66</v>
      </c>
      <c r="B62" s="13">
        <v>44709</v>
      </c>
      <c r="C62" s="11" t="s">
        <v>64</v>
      </c>
      <c r="D62" s="11" t="s">
        <v>65</v>
      </c>
      <c r="E62" s="14">
        <v>83439.23</v>
      </c>
      <c r="F62" s="11"/>
    </row>
    <row r="63" spans="1:6" x14ac:dyDescent="0.25">
      <c r="A63" s="13" t="s">
        <v>67</v>
      </c>
      <c r="B63" s="13">
        <v>44740</v>
      </c>
      <c r="C63" s="11" t="s">
        <v>64</v>
      </c>
      <c r="D63" s="11" t="s">
        <v>65</v>
      </c>
      <c r="E63" s="14">
        <v>50764.94</v>
      </c>
      <c r="F63" s="11"/>
    </row>
    <row r="64" spans="1:6" x14ac:dyDescent="0.25">
      <c r="A64" s="13" t="s">
        <v>68</v>
      </c>
      <c r="B64" s="13">
        <v>44740</v>
      </c>
      <c r="C64" s="11" t="s">
        <v>64</v>
      </c>
      <c r="D64" s="11" t="s">
        <v>65</v>
      </c>
      <c r="E64" s="14">
        <v>84075.09</v>
      </c>
      <c r="F64" s="11"/>
    </row>
    <row r="65" spans="1:6" x14ac:dyDescent="0.25">
      <c r="A65" s="13"/>
      <c r="B65" s="13"/>
      <c r="C65" s="11"/>
      <c r="D65" s="11"/>
      <c r="E65" s="16">
        <f>+E61+E62+E63+E64</f>
        <v>269032.56</v>
      </c>
      <c r="F65" s="11"/>
    </row>
    <row r="66" spans="1:6" x14ac:dyDescent="0.25">
      <c r="A66" s="13"/>
      <c r="B66" s="13"/>
      <c r="C66" s="11"/>
      <c r="D66" s="11"/>
      <c r="E66" s="16"/>
      <c r="F66" s="11"/>
    </row>
    <row r="67" spans="1:6" x14ac:dyDescent="0.25">
      <c r="A67" s="13" t="s">
        <v>69</v>
      </c>
      <c r="B67" s="13">
        <v>44727</v>
      </c>
      <c r="C67" s="11" t="s">
        <v>70</v>
      </c>
      <c r="D67" s="11" t="s">
        <v>71</v>
      </c>
      <c r="E67" s="14">
        <v>111859.48</v>
      </c>
      <c r="F67" s="11"/>
    </row>
    <row r="68" spans="1:6" x14ac:dyDescent="0.25">
      <c r="A68" s="13"/>
      <c r="B68" s="13"/>
      <c r="C68" s="11"/>
      <c r="D68" s="11"/>
      <c r="E68" s="16">
        <v>111859.48</v>
      </c>
      <c r="F68" s="11"/>
    </row>
    <row r="69" spans="1:6" x14ac:dyDescent="0.25">
      <c r="A69" s="13"/>
      <c r="B69" s="13"/>
      <c r="C69" s="11"/>
      <c r="D69" s="11"/>
      <c r="E69" s="16"/>
      <c r="F69" s="11"/>
    </row>
    <row r="70" spans="1:6" x14ac:dyDescent="0.25">
      <c r="A70" s="13" t="s">
        <v>72</v>
      </c>
      <c r="B70" s="13">
        <v>44691</v>
      </c>
      <c r="C70" s="11" t="s">
        <v>73</v>
      </c>
      <c r="D70" s="11" t="s">
        <v>55</v>
      </c>
      <c r="E70" s="14">
        <v>6861.75</v>
      </c>
      <c r="F70" s="11"/>
    </row>
    <row r="71" spans="1:6" x14ac:dyDescent="0.25">
      <c r="A71" s="13"/>
      <c r="B71" s="13"/>
      <c r="C71" s="11"/>
      <c r="D71" s="11"/>
      <c r="E71" s="16">
        <v>6861.75</v>
      </c>
      <c r="F71" s="11"/>
    </row>
    <row r="72" spans="1:6" x14ac:dyDescent="0.25">
      <c r="A72" s="13"/>
      <c r="B72" s="13"/>
      <c r="C72" s="11"/>
      <c r="D72" s="11"/>
      <c r="E72" s="16"/>
      <c r="F72" s="11"/>
    </row>
    <row r="73" spans="1:6" x14ac:dyDescent="0.25">
      <c r="A73" s="13" t="s">
        <v>74</v>
      </c>
      <c r="B73" s="13">
        <v>44635</v>
      </c>
      <c r="C73" s="11" t="s">
        <v>75</v>
      </c>
      <c r="D73" s="11" t="s">
        <v>55</v>
      </c>
      <c r="E73" s="14">
        <v>19186.8</v>
      </c>
      <c r="F73" s="11"/>
    </row>
    <row r="74" spans="1:6" x14ac:dyDescent="0.25">
      <c r="A74" s="13"/>
      <c r="B74" s="13"/>
      <c r="C74" s="11"/>
      <c r="D74" s="11"/>
      <c r="E74" s="16">
        <v>19186.8</v>
      </c>
      <c r="F74" s="11"/>
    </row>
    <row r="75" spans="1:6" x14ac:dyDescent="0.25">
      <c r="A75" s="11"/>
      <c r="B75" s="11"/>
      <c r="C75" s="11"/>
      <c r="D75" s="11"/>
      <c r="E75" s="16"/>
      <c r="F75" s="11"/>
    </row>
    <row r="76" spans="1:6" x14ac:dyDescent="0.25">
      <c r="A76" s="13" t="s">
        <v>76</v>
      </c>
      <c r="B76" s="13">
        <v>44736</v>
      </c>
      <c r="C76" s="11" t="s">
        <v>77</v>
      </c>
      <c r="D76" s="11" t="s">
        <v>78</v>
      </c>
      <c r="E76" s="14">
        <v>10396.44</v>
      </c>
      <c r="F76" s="11"/>
    </row>
    <row r="77" spans="1:6" x14ac:dyDescent="0.25">
      <c r="A77" s="11" t="s">
        <v>79</v>
      </c>
      <c r="B77" s="13">
        <v>44736</v>
      </c>
      <c r="C77" s="11" t="s">
        <v>77</v>
      </c>
      <c r="D77" s="11" t="s">
        <v>80</v>
      </c>
      <c r="E77" s="14">
        <v>2534350</v>
      </c>
      <c r="F77" s="11"/>
    </row>
    <row r="78" spans="1:6" x14ac:dyDescent="0.25">
      <c r="A78" s="11" t="s">
        <v>81</v>
      </c>
      <c r="B78" s="13">
        <v>44736</v>
      </c>
      <c r="C78" s="11" t="s">
        <v>77</v>
      </c>
      <c r="D78" s="11" t="s">
        <v>80</v>
      </c>
      <c r="E78" s="14">
        <v>3035650</v>
      </c>
      <c r="F78" s="11"/>
    </row>
    <row r="79" spans="1:6" x14ac:dyDescent="0.25">
      <c r="A79" s="11"/>
      <c r="B79" s="11"/>
      <c r="C79" s="11"/>
      <c r="D79" s="11"/>
      <c r="E79" s="16">
        <f>+E76+E77+E78</f>
        <v>5580396.4399999995</v>
      </c>
      <c r="F79" s="11"/>
    </row>
    <row r="80" spans="1:6" x14ac:dyDescent="0.25">
      <c r="A80" s="11"/>
      <c r="B80" s="11"/>
      <c r="C80" s="11"/>
      <c r="D80" s="11"/>
      <c r="E80" s="11"/>
      <c r="F80" s="11"/>
    </row>
    <row r="81" spans="1:6" x14ac:dyDescent="0.25">
      <c r="A81" s="13" t="s">
        <v>82</v>
      </c>
      <c r="B81" s="13">
        <v>44725</v>
      </c>
      <c r="C81" s="11" t="s">
        <v>83</v>
      </c>
      <c r="D81" s="11" t="s">
        <v>84</v>
      </c>
      <c r="E81" s="14">
        <v>586696</v>
      </c>
      <c r="F81" s="14"/>
    </row>
    <row r="82" spans="1:6" x14ac:dyDescent="0.25">
      <c r="A82" s="13" t="s">
        <v>85</v>
      </c>
      <c r="B82" s="13">
        <v>44730</v>
      </c>
      <c r="C82" s="11" t="s">
        <v>83</v>
      </c>
      <c r="D82" s="11" t="s">
        <v>84</v>
      </c>
      <c r="E82" s="14">
        <v>322140</v>
      </c>
      <c r="F82" s="11"/>
    </row>
    <row r="83" spans="1:6" x14ac:dyDescent="0.25">
      <c r="A83" s="11"/>
      <c r="B83" s="13"/>
      <c r="C83" s="11"/>
      <c r="D83" s="11"/>
      <c r="E83" s="16">
        <f>+E81+E82</f>
        <v>908836</v>
      </c>
      <c r="F83" s="11"/>
    </row>
    <row r="84" spans="1:6" x14ac:dyDescent="0.25">
      <c r="A84" s="11"/>
      <c r="B84" s="11"/>
      <c r="C84" s="11"/>
      <c r="D84" s="11"/>
      <c r="E84" s="11"/>
      <c r="F84" s="11"/>
    </row>
    <row r="85" spans="1:6" x14ac:dyDescent="0.25">
      <c r="A85" s="13" t="s">
        <v>86</v>
      </c>
      <c r="B85" s="13">
        <v>44712</v>
      </c>
      <c r="C85" s="11" t="s">
        <v>87</v>
      </c>
      <c r="D85" s="11" t="s">
        <v>88</v>
      </c>
      <c r="E85" s="14">
        <v>676193.72</v>
      </c>
      <c r="F85" s="11"/>
    </row>
    <row r="86" spans="1:6" x14ac:dyDescent="0.25">
      <c r="A86" s="13" t="s">
        <v>89</v>
      </c>
      <c r="B86" s="13">
        <v>44712</v>
      </c>
      <c r="C86" s="11" t="s">
        <v>87</v>
      </c>
      <c r="D86" s="11" t="s">
        <v>88</v>
      </c>
      <c r="E86" s="14">
        <v>199432.81</v>
      </c>
      <c r="F86" s="11"/>
    </row>
    <row r="87" spans="1:6" x14ac:dyDescent="0.25">
      <c r="A87" s="13" t="s">
        <v>90</v>
      </c>
      <c r="B87" s="13">
        <v>44742</v>
      </c>
      <c r="C87" s="11" t="s">
        <v>87</v>
      </c>
      <c r="D87" s="11" t="s">
        <v>88</v>
      </c>
      <c r="E87" s="14">
        <v>805852.13</v>
      </c>
      <c r="F87" s="11"/>
    </row>
    <row r="88" spans="1:6" x14ac:dyDescent="0.25">
      <c r="A88" s="13" t="s">
        <v>91</v>
      </c>
      <c r="B88" s="13">
        <v>44742</v>
      </c>
      <c r="C88" s="11" t="s">
        <v>87</v>
      </c>
      <c r="D88" s="11" t="s">
        <v>88</v>
      </c>
      <c r="E88" s="14">
        <v>220797.01</v>
      </c>
      <c r="F88" s="11"/>
    </row>
    <row r="89" spans="1:6" x14ac:dyDescent="0.25">
      <c r="A89" s="11"/>
      <c r="B89" s="11"/>
      <c r="C89" s="11"/>
      <c r="D89" s="11"/>
      <c r="E89" s="16">
        <f>+E85+E86+E87+E88</f>
        <v>1902275.6700000002</v>
      </c>
      <c r="F89" s="11"/>
    </row>
    <row r="90" spans="1:6" x14ac:dyDescent="0.25">
      <c r="A90" s="11"/>
      <c r="B90" s="11"/>
      <c r="C90" s="11"/>
      <c r="D90" s="11"/>
      <c r="E90" s="16"/>
      <c r="F90" s="11"/>
    </row>
    <row r="91" spans="1:6" x14ac:dyDescent="0.25">
      <c r="A91" s="11" t="s">
        <v>92</v>
      </c>
      <c r="B91" s="13">
        <v>44291</v>
      </c>
      <c r="C91" s="11" t="s">
        <v>93</v>
      </c>
      <c r="D91" s="11" t="s">
        <v>94</v>
      </c>
      <c r="E91" s="14">
        <v>3700</v>
      </c>
      <c r="F91" s="11"/>
    </row>
    <row r="92" spans="1:6" x14ac:dyDescent="0.25">
      <c r="A92" s="11" t="s">
        <v>95</v>
      </c>
      <c r="B92" s="13">
        <v>44319</v>
      </c>
      <c r="C92" s="11" t="s">
        <v>93</v>
      </c>
      <c r="D92" s="11" t="s">
        <v>94</v>
      </c>
      <c r="E92" s="14">
        <v>7400</v>
      </c>
      <c r="F92" s="11"/>
    </row>
    <row r="93" spans="1:6" x14ac:dyDescent="0.25">
      <c r="A93" s="11" t="s">
        <v>96</v>
      </c>
      <c r="B93" s="13">
        <v>44326</v>
      </c>
      <c r="C93" s="11" t="s">
        <v>93</v>
      </c>
      <c r="D93" s="11" t="s">
        <v>94</v>
      </c>
      <c r="E93" s="14">
        <v>7400</v>
      </c>
      <c r="F93" s="11"/>
    </row>
    <row r="94" spans="1:6" x14ac:dyDescent="0.25">
      <c r="A94" s="11" t="s">
        <v>97</v>
      </c>
      <c r="B94" s="13">
        <v>44676</v>
      </c>
      <c r="C94" s="11" t="s">
        <v>93</v>
      </c>
      <c r="D94" s="11" t="s">
        <v>94</v>
      </c>
      <c r="E94" s="14">
        <v>7400</v>
      </c>
      <c r="F94" s="11"/>
    </row>
    <row r="95" spans="1:6" x14ac:dyDescent="0.25">
      <c r="A95" s="11"/>
      <c r="B95" s="11"/>
      <c r="C95" s="11"/>
      <c r="D95" s="11"/>
      <c r="E95" s="16">
        <f>18500+E94</f>
        <v>25900</v>
      </c>
      <c r="F95" s="11"/>
    </row>
    <row r="96" spans="1:6" x14ac:dyDescent="0.25">
      <c r="A96" s="11"/>
      <c r="B96" s="11"/>
      <c r="C96" s="11"/>
      <c r="D96" s="11"/>
      <c r="E96" s="16"/>
      <c r="F96" s="11"/>
    </row>
    <row r="97" spans="1:6" x14ac:dyDescent="0.25">
      <c r="A97" s="11" t="s">
        <v>98</v>
      </c>
      <c r="B97" s="13">
        <v>44652</v>
      </c>
      <c r="C97" s="11" t="s">
        <v>99</v>
      </c>
      <c r="D97" s="11" t="s">
        <v>100</v>
      </c>
      <c r="E97" s="14">
        <v>3450</v>
      </c>
      <c r="F97" s="11"/>
    </row>
    <row r="98" spans="1:6" x14ac:dyDescent="0.25">
      <c r="A98" s="11"/>
      <c r="B98" s="11"/>
      <c r="C98" s="11"/>
      <c r="D98" s="11"/>
      <c r="E98" s="16">
        <v>3450</v>
      </c>
      <c r="F98" s="11"/>
    </row>
    <row r="99" spans="1:6" x14ac:dyDescent="0.25">
      <c r="A99" s="11"/>
      <c r="B99" s="11"/>
      <c r="C99" s="11"/>
      <c r="D99" s="11"/>
      <c r="E99" s="11"/>
      <c r="F99" s="11"/>
    </row>
    <row r="100" spans="1:6" x14ac:dyDescent="0.25">
      <c r="A100" s="13" t="s">
        <v>101</v>
      </c>
      <c r="B100" s="13">
        <v>44686</v>
      </c>
      <c r="C100" s="11" t="s">
        <v>102</v>
      </c>
      <c r="D100" s="11" t="s">
        <v>103</v>
      </c>
      <c r="E100" s="14">
        <v>407560.21</v>
      </c>
      <c r="F100" s="11"/>
    </row>
    <row r="101" spans="1:6" x14ac:dyDescent="0.25">
      <c r="A101" s="13" t="s">
        <v>104</v>
      </c>
      <c r="B101" s="13">
        <v>44687</v>
      </c>
      <c r="C101" s="11" t="s">
        <v>102</v>
      </c>
      <c r="D101" s="11" t="s">
        <v>103</v>
      </c>
      <c r="E101" s="14">
        <v>14053.05</v>
      </c>
      <c r="F101" s="11"/>
    </row>
    <row r="102" spans="1:6" x14ac:dyDescent="0.25">
      <c r="A102" s="11"/>
      <c r="B102" s="11"/>
      <c r="C102" s="11"/>
      <c r="D102" s="11"/>
      <c r="E102" s="16">
        <f>407560.21+E101</f>
        <v>421613.26</v>
      </c>
      <c r="F102" s="11"/>
    </row>
    <row r="103" spans="1:6" x14ac:dyDescent="0.25">
      <c r="A103" s="11"/>
      <c r="B103" s="11"/>
      <c r="C103" s="11"/>
      <c r="D103" s="11"/>
      <c r="E103" s="11"/>
      <c r="F103" s="11"/>
    </row>
    <row r="104" spans="1:6" x14ac:dyDescent="0.25">
      <c r="A104" s="13" t="s">
        <v>69</v>
      </c>
      <c r="B104" s="13">
        <v>44391</v>
      </c>
      <c r="C104" s="11" t="s">
        <v>105</v>
      </c>
      <c r="D104" s="11" t="s">
        <v>106</v>
      </c>
      <c r="E104" s="14">
        <v>101845.8</v>
      </c>
      <c r="F104" s="11"/>
    </row>
    <row r="105" spans="1:6" x14ac:dyDescent="0.25">
      <c r="A105" s="11"/>
      <c r="B105" s="11"/>
      <c r="C105" s="11"/>
      <c r="D105" s="11"/>
      <c r="E105" s="16">
        <v>101845.8</v>
      </c>
      <c r="F105" s="11"/>
    </row>
    <row r="106" spans="1:6" x14ac:dyDescent="0.25">
      <c r="A106" s="11"/>
      <c r="B106" s="11"/>
      <c r="C106" s="11"/>
      <c r="D106" s="11"/>
      <c r="E106" s="11"/>
      <c r="F106" s="11"/>
    </row>
    <row r="107" spans="1:6" x14ac:dyDescent="0.25">
      <c r="A107" s="13" t="s">
        <v>107</v>
      </c>
      <c r="B107" s="13">
        <v>44251</v>
      </c>
      <c r="C107" s="11" t="s">
        <v>108</v>
      </c>
      <c r="D107" s="11" t="s">
        <v>106</v>
      </c>
      <c r="E107" s="14">
        <v>55365.599999999999</v>
      </c>
      <c r="F107" s="11"/>
    </row>
    <row r="108" spans="1:6" x14ac:dyDescent="0.25">
      <c r="A108" s="13" t="s">
        <v>109</v>
      </c>
      <c r="B108" s="13">
        <v>44404</v>
      </c>
      <c r="C108" s="11" t="s">
        <v>108</v>
      </c>
      <c r="D108" s="11"/>
      <c r="E108" s="14">
        <v>36573.86</v>
      </c>
      <c r="F108" s="11"/>
    </row>
    <row r="109" spans="1:6" x14ac:dyDescent="0.25">
      <c r="A109" s="11"/>
      <c r="B109" s="11"/>
      <c r="C109" s="11"/>
      <c r="D109" s="11"/>
      <c r="E109" s="16">
        <v>91939.46</v>
      </c>
      <c r="F109" s="11"/>
    </row>
    <row r="110" spans="1:6" x14ac:dyDescent="0.25">
      <c r="A110" s="11"/>
      <c r="B110" s="11"/>
      <c r="C110" s="11"/>
      <c r="D110" s="11"/>
      <c r="E110" s="11"/>
      <c r="F110" s="11"/>
    </row>
    <row r="111" spans="1:6" x14ac:dyDescent="0.25">
      <c r="A111" s="13" t="s">
        <v>51</v>
      </c>
      <c r="B111" s="13">
        <v>44741</v>
      </c>
      <c r="C111" s="11" t="s">
        <v>110</v>
      </c>
      <c r="D111" s="11" t="s">
        <v>111</v>
      </c>
      <c r="E111" s="14">
        <v>14661.5</v>
      </c>
      <c r="F111" s="11"/>
    </row>
    <row r="112" spans="1:6" x14ac:dyDescent="0.25">
      <c r="A112" s="11"/>
      <c r="B112" s="11"/>
      <c r="C112" s="11"/>
      <c r="D112" s="11"/>
      <c r="E112" s="16">
        <v>14661.5</v>
      </c>
      <c r="F112" s="11"/>
    </row>
    <row r="113" spans="1:6" x14ac:dyDescent="0.25">
      <c r="A113" s="11"/>
      <c r="B113" s="11"/>
      <c r="C113" s="11"/>
      <c r="D113" s="11"/>
      <c r="E113" s="16"/>
      <c r="F113" s="11"/>
    </row>
    <row r="114" spans="1:6" x14ac:dyDescent="0.25">
      <c r="A114" s="11" t="s">
        <v>112</v>
      </c>
      <c r="B114" s="13">
        <v>44694</v>
      </c>
      <c r="C114" s="11" t="s">
        <v>113</v>
      </c>
      <c r="D114" s="11" t="s">
        <v>114</v>
      </c>
      <c r="E114" s="14">
        <v>139328.5</v>
      </c>
      <c r="F114" s="11"/>
    </row>
    <row r="115" spans="1:6" x14ac:dyDescent="0.25">
      <c r="A115" s="11"/>
      <c r="B115" s="11"/>
      <c r="C115" s="11"/>
      <c r="D115" s="11"/>
      <c r="E115" s="16">
        <v>139328.5</v>
      </c>
      <c r="F115" s="11"/>
    </row>
    <row r="116" spans="1:6" x14ac:dyDescent="0.25">
      <c r="A116" s="11"/>
      <c r="B116" s="11"/>
      <c r="C116" s="11"/>
      <c r="D116" s="11"/>
      <c r="E116" s="16"/>
      <c r="F116" s="11"/>
    </row>
    <row r="117" spans="1:6" x14ac:dyDescent="0.25">
      <c r="A117" s="11" t="s">
        <v>115</v>
      </c>
      <c r="B117" s="13">
        <v>44701</v>
      </c>
      <c r="C117" s="11" t="s">
        <v>116</v>
      </c>
      <c r="D117" s="11" t="s">
        <v>55</v>
      </c>
      <c r="E117" s="14">
        <v>180646.2</v>
      </c>
      <c r="F117" s="11"/>
    </row>
    <row r="118" spans="1:6" x14ac:dyDescent="0.25">
      <c r="A118" s="11"/>
      <c r="B118" s="11"/>
      <c r="C118" s="11"/>
      <c r="D118" s="11"/>
      <c r="E118" s="16">
        <v>180646.2</v>
      </c>
      <c r="F118" s="11"/>
    </row>
    <row r="119" spans="1:6" x14ac:dyDescent="0.25">
      <c r="A119" s="11"/>
      <c r="B119" s="11"/>
      <c r="C119" s="11"/>
      <c r="D119" s="11"/>
      <c r="E119" s="16"/>
      <c r="F119" s="11"/>
    </row>
    <row r="120" spans="1:6" ht="30" x14ac:dyDescent="0.25">
      <c r="A120" s="11"/>
      <c r="B120" s="11"/>
      <c r="C120" s="11" t="s">
        <v>117</v>
      </c>
      <c r="D120" s="17" t="s">
        <v>118</v>
      </c>
      <c r="E120" s="14">
        <v>544745.38</v>
      </c>
      <c r="F120" s="11"/>
    </row>
    <row r="121" spans="1:6" x14ac:dyDescent="0.25">
      <c r="A121" s="11"/>
      <c r="B121" s="11"/>
      <c r="C121" s="11"/>
      <c r="D121" s="17"/>
      <c r="E121" s="16">
        <v>544745.38</v>
      </c>
      <c r="F121" s="14"/>
    </row>
    <row r="122" spans="1:6" x14ac:dyDescent="0.25">
      <c r="A122" s="11"/>
      <c r="B122" s="11"/>
      <c r="C122" s="11"/>
      <c r="D122" s="11"/>
      <c r="E122" s="16"/>
      <c r="F122" s="14"/>
    </row>
    <row r="123" spans="1:6" ht="30" x14ac:dyDescent="0.25">
      <c r="A123" s="11" t="s">
        <v>119</v>
      </c>
      <c r="B123" s="13">
        <v>44715</v>
      </c>
      <c r="C123" s="11" t="s">
        <v>120</v>
      </c>
      <c r="D123" s="17" t="s">
        <v>121</v>
      </c>
      <c r="E123" s="14">
        <v>21960</v>
      </c>
      <c r="F123" s="11"/>
    </row>
    <row r="124" spans="1:6" x14ac:dyDescent="0.25">
      <c r="A124" s="11"/>
      <c r="B124" s="13"/>
      <c r="C124" s="11"/>
      <c r="D124" s="11"/>
      <c r="E124" s="16">
        <v>21960</v>
      </c>
      <c r="F124" s="11"/>
    </row>
    <row r="125" spans="1:6" x14ac:dyDescent="0.25">
      <c r="A125" s="11"/>
      <c r="B125" s="13"/>
      <c r="C125" s="11"/>
      <c r="D125" s="11"/>
      <c r="E125" s="16"/>
      <c r="F125" s="11"/>
    </row>
    <row r="126" spans="1:6" x14ac:dyDescent="0.25">
      <c r="A126" s="11" t="s">
        <v>122</v>
      </c>
      <c r="B126" s="13">
        <v>44685</v>
      </c>
      <c r="C126" s="11" t="s">
        <v>123</v>
      </c>
      <c r="D126" s="11" t="s">
        <v>124</v>
      </c>
      <c r="E126" s="14">
        <v>202100</v>
      </c>
      <c r="F126" s="11"/>
    </row>
    <row r="127" spans="1:6" x14ac:dyDescent="0.25">
      <c r="A127" s="11"/>
      <c r="B127" s="13"/>
      <c r="C127" s="11"/>
      <c r="D127" s="11"/>
      <c r="E127" s="16">
        <v>202100</v>
      </c>
      <c r="F127" s="11"/>
    </row>
    <row r="128" spans="1:6" x14ac:dyDescent="0.25">
      <c r="A128" s="11"/>
      <c r="B128" s="11"/>
      <c r="C128" s="11"/>
      <c r="D128" s="11"/>
      <c r="E128" s="11"/>
      <c r="F128" s="11"/>
    </row>
    <row r="129" spans="1:6" x14ac:dyDescent="0.25">
      <c r="A129" s="13" t="s">
        <v>125</v>
      </c>
      <c r="B129" s="13">
        <v>44711</v>
      </c>
      <c r="C129" s="11" t="s">
        <v>126</v>
      </c>
      <c r="D129" s="11" t="s">
        <v>127</v>
      </c>
      <c r="E129" s="14">
        <v>109846.2</v>
      </c>
      <c r="F129" s="11"/>
    </row>
    <row r="130" spans="1:6" x14ac:dyDescent="0.25">
      <c r="A130" s="11" t="s">
        <v>128</v>
      </c>
      <c r="B130" s="13">
        <v>44742</v>
      </c>
      <c r="C130" s="11" t="s">
        <v>126</v>
      </c>
      <c r="D130" s="11" t="s">
        <v>129</v>
      </c>
      <c r="E130" s="14">
        <v>15192.5</v>
      </c>
      <c r="F130" s="11"/>
    </row>
    <row r="131" spans="1:6" x14ac:dyDescent="0.25">
      <c r="A131" s="11"/>
      <c r="B131" s="11"/>
      <c r="C131" s="11"/>
      <c r="D131" s="11"/>
      <c r="E131" s="16">
        <f>+E129+E130</f>
        <v>125038.7</v>
      </c>
      <c r="F131" s="11"/>
    </row>
    <row r="132" spans="1:6" x14ac:dyDescent="0.25">
      <c r="A132" s="11"/>
      <c r="B132" s="11"/>
      <c r="C132" s="11"/>
      <c r="D132" s="11"/>
      <c r="E132" s="16"/>
      <c r="F132" s="11"/>
    </row>
    <row r="133" spans="1:6" ht="30" x14ac:dyDescent="0.25">
      <c r="A133" s="11" t="s">
        <v>130</v>
      </c>
      <c r="B133" s="13">
        <v>44707</v>
      </c>
      <c r="C133" s="11" t="s">
        <v>131</v>
      </c>
      <c r="D133" s="17" t="s">
        <v>132</v>
      </c>
      <c r="E133" s="14">
        <v>198262</v>
      </c>
      <c r="F133" s="11"/>
    </row>
    <row r="134" spans="1:6" x14ac:dyDescent="0.25">
      <c r="A134" s="11"/>
      <c r="B134" s="11"/>
      <c r="C134" s="11"/>
      <c r="D134" s="11"/>
      <c r="E134" s="16">
        <v>198262</v>
      </c>
      <c r="F134" s="11"/>
    </row>
    <row r="135" spans="1:6" x14ac:dyDescent="0.25">
      <c r="A135" s="11"/>
      <c r="B135" s="11"/>
      <c r="C135" s="11"/>
      <c r="D135" s="11"/>
      <c r="E135" s="11"/>
      <c r="F135" s="11"/>
    </row>
    <row r="136" spans="1:6" x14ac:dyDescent="0.25">
      <c r="A136" s="13" t="s">
        <v>133</v>
      </c>
      <c r="B136" s="13">
        <v>44705</v>
      </c>
      <c r="C136" s="11" t="s">
        <v>134</v>
      </c>
      <c r="D136" s="11" t="s">
        <v>135</v>
      </c>
      <c r="E136" s="14">
        <v>7080</v>
      </c>
      <c r="F136" s="11"/>
    </row>
    <row r="137" spans="1:6" x14ac:dyDescent="0.25">
      <c r="A137" s="11" t="s">
        <v>136</v>
      </c>
      <c r="B137" s="13">
        <v>44732</v>
      </c>
      <c r="C137" s="11" t="s">
        <v>134</v>
      </c>
      <c r="D137" s="11" t="s">
        <v>135</v>
      </c>
      <c r="E137" s="14">
        <v>7080</v>
      </c>
      <c r="F137" s="11"/>
    </row>
    <row r="138" spans="1:6" x14ac:dyDescent="0.25">
      <c r="A138" s="11"/>
      <c r="B138" s="13"/>
      <c r="C138" s="11"/>
      <c r="D138" s="11"/>
      <c r="E138" s="16">
        <f>+E136+E137</f>
        <v>14160</v>
      </c>
      <c r="F138" s="11"/>
    </row>
    <row r="139" spans="1:6" x14ac:dyDescent="0.25">
      <c r="A139" s="11"/>
      <c r="B139" s="11"/>
      <c r="C139" s="11"/>
      <c r="D139" s="11"/>
      <c r="E139" s="11"/>
      <c r="F139" s="11"/>
    </row>
    <row r="140" spans="1:6" x14ac:dyDescent="0.25">
      <c r="A140" s="13" t="s">
        <v>11</v>
      </c>
      <c r="B140" s="13">
        <v>44552</v>
      </c>
      <c r="C140" s="11" t="s">
        <v>137</v>
      </c>
      <c r="D140" s="11" t="s">
        <v>138</v>
      </c>
      <c r="E140" s="14">
        <v>21388.639999999999</v>
      </c>
      <c r="F140" s="11"/>
    </row>
    <row r="141" spans="1:6" x14ac:dyDescent="0.25">
      <c r="A141" s="11"/>
      <c r="B141" s="11"/>
      <c r="C141" s="11"/>
      <c r="D141" s="11"/>
      <c r="E141" s="16">
        <v>21388.639999999999</v>
      </c>
      <c r="F141" s="11"/>
    </row>
    <row r="142" spans="1:6" x14ac:dyDescent="0.25">
      <c r="A142" s="11"/>
      <c r="B142" s="11"/>
      <c r="C142" s="11"/>
      <c r="D142" s="11"/>
      <c r="E142" s="16"/>
      <c r="F142" s="11"/>
    </row>
    <row r="143" spans="1:6" x14ac:dyDescent="0.25">
      <c r="A143" s="11" t="s">
        <v>139</v>
      </c>
      <c r="B143" s="13">
        <v>44704</v>
      </c>
      <c r="C143" s="11" t="s">
        <v>140</v>
      </c>
      <c r="D143" s="11" t="s">
        <v>141</v>
      </c>
      <c r="E143" s="14">
        <v>263479.84000000003</v>
      </c>
      <c r="F143" s="11"/>
    </row>
    <row r="144" spans="1:6" x14ac:dyDescent="0.25">
      <c r="A144" s="11"/>
      <c r="B144" s="11"/>
      <c r="C144" s="11"/>
      <c r="D144" s="11"/>
      <c r="E144" s="16">
        <v>263479.84000000003</v>
      </c>
      <c r="F144" s="11"/>
    </row>
    <row r="145" spans="1:6" x14ac:dyDescent="0.25">
      <c r="A145" s="11"/>
      <c r="B145" s="11"/>
      <c r="C145" s="11"/>
      <c r="D145" s="11"/>
      <c r="E145" s="16"/>
      <c r="F145" s="11"/>
    </row>
    <row r="146" spans="1:6" x14ac:dyDescent="0.25">
      <c r="A146" s="11" t="s">
        <v>142</v>
      </c>
      <c r="B146" s="13">
        <v>44671</v>
      </c>
      <c r="C146" s="11" t="s">
        <v>143</v>
      </c>
      <c r="D146" s="11" t="s">
        <v>144</v>
      </c>
      <c r="E146" s="14">
        <v>27463.32</v>
      </c>
      <c r="F146" s="11"/>
    </row>
    <row r="147" spans="1:6" x14ac:dyDescent="0.25">
      <c r="A147" s="11"/>
      <c r="B147" s="11"/>
      <c r="C147" s="11"/>
      <c r="D147" s="11"/>
      <c r="E147" s="16">
        <v>27463.32</v>
      </c>
      <c r="F147" s="11"/>
    </row>
    <row r="148" spans="1:6" x14ac:dyDescent="0.25">
      <c r="A148" s="11"/>
      <c r="B148" s="11"/>
      <c r="C148" s="11"/>
      <c r="D148" s="11"/>
      <c r="E148" s="11"/>
      <c r="F148" s="11"/>
    </row>
    <row r="149" spans="1:6" ht="30" x14ac:dyDescent="0.25">
      <c r="A149" s="13" t="s">
        <v>145</v>
      </c>
      <c r="B149" s="13">
        <v>44642</v>
      </c>
      <c r="C149" s="11" t="s">
        <v>146</v>
      </c>
      <c r="D149" s="17" t="s">
        <v>147</v>
      </c>
      <c r="E149" s="14">
        <v>262570</v>
      </c>
      <c r="F149" s="11"/>
    </row>
    <row r="150" spans="1:6" ht="30" x14ac:dyDescent="0.25">
      <c r="A150" s="13" t="s">
        <v>148</v>
      </c>
      <c r="B150" s="13">
        <v>44642</v>
      </c>
      <c r="C150" s="11" t="s">
        <v>146</v>
      </c>
      <c r="D150" s="17" t="s">
        <v>149</v>
      </c>
      <c r="E150" s="14">
        <v>149872.5</v>
      </c>
      <c r="F150" s="11"/>
    </row>
    <row r="151" spans="1:6" x14ac:dyDescent="0.25">
      <c r="A151" s="11"/>
      <c r="B151" s="13"/>
      <c r="C151" s="11"/>
      <c r="D151" s="11"/>
      <c r="E151" s="16">
        <f>262570+E150</f>
        <v>412442.5</v>
      </c>
      <c r="F151" s="11"/>
    </row>
    <row r="152" spans="1:6" x14ac:dyDescent="0.25">
      <c r="A152" s="11"/>
      <c r="B152" s="11"/>
      <c r="C152" s="11"/>
      <c r="D152" s="11"/>
      <c r="E152" s="11"/>
      <c r="F152" s="11"/>
    </row>
    <row r="153" spans="1:6" x14ac:dyDescent="0.25">
      <c r="A153" s="13" t="s">
        <v>150</v>
      </c>
      <c r="B153" s="13">
        <v>44706</v>
      </c>
      <c r="C153" s="11" t="s">
        <v>151</v>
      </c>
      <c r="D153" s="11" t="s">
        <v>152</v>
      </c>
      <c r="E153" s="14">
        <v>51046.8</v>
      </c>
      <c r="F153" s="11"/>
    </row>
    <row r="154" spans="1:6" x14ac:dyDescent="0.25">
      <c r="A154" s="11" t="s">
        <v>153</v>
      </c>
      <c r="B154" s="13">
        <v>44706</v>
      </c>
      <c r="C154" s="11" t="s">
        <v>151</v>
      </c>
      <c r="D154" s="11" t="s">
        <v>154</v>
      </c>
      <c r="E154" s="14">
        <v>19380.32</v>
      </c>
      <c r="F154" s="11"/>
    </row>
    <row r="155" spans="1:6" x14ac:dyDescent="0.25">
      <c r="A155" s="11"/>
      <c r="B155" s="13"/>
      <c r="C155" s="11"/>
      <c r="D155" s="11"/>
      <c r="E155" s="16">
        <f>+E153+E154</f>
        <v>70427.12</v>
      </c>
      <c r="F155" s="11"/>
    </row>
    <row r="156" spans="1:6" x14ac:dyDescent="0.25">
      <c r="A156" s="11"/>
      <c r="B156" s="11"/>
      <c r="C156" s="11"/>
      <c r="D156" s="11"/>
      <c r="E156" s="11"/>
      <c r="F156" s="11"/>
    </row>
    <row r="157" spans="1:6" x14ac:dyDescent="0.25">
      <c r="A157" s="13" t="s">
        <v>155</v>
      </c>
      <c r="B157" s="13">
        <v>44693</v>
      </c>
      <c r="C157" s="11" t="s">
        <v>156</v>
      </c>
      <c r="D157" s="11" t="s">
        <v>157</v>
      </c>
      <c r="E157" s="14">
        <v>69544.479999999996</v>
      </c>
      <c r="F157" s="11"/>
    </row>
    <row r="158" spans="1:6" x14ac:dyDescent="0.25">
      <c r="A158" s="11"/>
      <c r="B158" s="13"/>
      <c r="C158" s="11"/>
      <c r="D158" s="11"/>
      <c r="E158" s="16">
        <v>69544.479999999996</v>
      </c>
      <c r="F158" s="11"/>
    </row>
    <row r="159" spans="1:6" x14ac:dyDescent="0.25">
      <c r="A159" s="11"/>
      <c r="B159" s="13"/>
      <c r="C159" s="11"/>
      <c r="D159" s="11"/>
      <c r="E159" s="16"/>
      <c r="F159" s="11"/>
    </row>
    <row r="160" spans="1:6" x14ac:dyDescent="0.25">
      <c r="A160" s="11" t="s">
        <v>158</v>
      </c>
      <c r="B160" s="13">
        <v>44637</v>
      </c>
      <c r="C160" s="11" t="s">
        <v>159</v>
      </c>
      <c r="D160" s="11" t="s">
        <v>160</v>
      </c>
      <c r="E160" s="14">
        <v>47236.43</v>
      </c>
      <c r="F160" s="11"/>
    </row>
    <row r="161" spans="1:6" x14ac:dyDescent="0.25">
      <c r="A161" s="11"/>
      <c r="B161" s="13"/>
      <c r="C161" s="11"/>
      <c r="D161" s="11"/>
      <c r="E161" s="16">
        <v>47236.43</v>
      </c>
      <c r="F161" s="11"/>
    </row>
    <row r="162" spans="1:6" x14ac:dyDescent="0.25">
      <c r="A162" s="11"/>
      <c r="B162" s="13"/>
      <c r="C162" s="11"/>
      <c r="D162" s="11"/>
      <c r="E162" s="16"/>
      <c r="F162" s="11"/>
    </row>
    <row r="163" spans="1:6" x14ac:dyDescent="0.25">
      <c r="A163" s="11" t="s">
        <v>161</v>
      </c>
      <c r="B163" s="13">
        <v>44727</v>
      </c>
      <c r="C163" s="11" t="s">
        <v>162</v>
      </c>
      <c r="D163" s="11" t="s">
        <v>163</v>
      </c>
      <c r="E163" s="14">
        <v>15104</v>
      </c>
      <c r="F163" s="11"/>
    </row>
    <row r="164" spans="1:6" x14ac:dyDescent="0.25">
      <c r="A164" s="11"/>
      <c r="B164" s="13"/>
      <c r="C164" s="11"/>
      <c r="D164" s="11"/>
      <c r="E164" s="16">
        <v>15104</v>
      </c>
      <c r="F164" s="11"/>
    </row>
    <row r="165" spans="1:6" x14ac:dyDescent="0.25">
      <c r="A165" s="11"/>
      <c r="B165" s="13"/>
      <c r="C165" s="11"/>
      <c r="D165" s="11"/>
      <c r="E165" s="16"/>
      <c r="F165" s="11"/>
    </row>
    <row r="166" spans="1:6" x14ac:dyDescent="0.25">
      <c r="A166" s="11" t="s">
        <v>164</v>
      </c>
      <c r="B166" s="13">
        <v>44713</v>
      </c>
      <c r="C166" s="11" t="s">
        <v>165</v>
      </c>
      <c r="D166" s="11" t="s">
        <v>166</v>
      </c>
      <c r="E166" s="14">
        <v>15045</v>
      </c>
      <c r="F166" s="11"/>
    </row>
    <row r="167" spans="1:6" x14ac:dyDescent="0.25">
      <c r="A167" s="11"/>
      <c r="B167" s="13"/>
      <c r="C167" s="11"/>
      <c r="D167" s="11"/>
      <c r="E167" s="16">
        <v>15045</v>
      </c>
      <c r="F167" s="11"/>
    </row>
    <row r="168" spans="1:6" x14ac:dyDescent="0.25">
      <c r="A168" s="11"/>
      <c r="B168" s="13"/>
      <c r="C168" s="11"/>
      <c r="D168" s="11"/>
      <c r="E168" s="16"/>
      <c r="F168" s="11"/>
    </row>
    <row r="169" spans="1:6" ht="30" x14ac:dyDescent="0.25">
      <c r="A169" s="11" t="s">
        <v>167</v>
      </c>
      <c r="B169" s="13">
        <v>44676</v>
      </c>
      <c r="C169" s="11" t="s">
        <v>168</v>
      </c>
      <c r="D169" s="17" t="s">
        <v>169</v>
      </c>
      <c r="E169" s="14">
        <v>536900</v>
      </c>
      <c r="F169" s="11"/>
    </row>
    <row r="170" spans="1:6" x14ac:dyDescent="0.25">
      <c r="A170" s="11" t="s">
        <v>170</v>
      </c>
      <c r="B170" s="13">
        <v>44676</v>
      </c>
      <c r="C170" s="11" t="s">
        <v>168</v>
      </c>
      <c r="D170" s="11" t="s">
        <v>171</v>
      </c>
      <c r="E170" s="14">
        <v>280840</v>
      </c>
      <c r="F170" s="11"/>
    </row>
    <row r="171" spans="1:6" x14ac:dyDescent="0.25">
      <c r="A171" s="11"/>
      <c r="B171" s="13"/>
      <c r="C171" s="11"/>
      <c r="D171" s="11"/>
      <c r="E171" s="16">
        <f>+E169+E170</f>
        <v>817740</v>
      </c>
      <c r="F171" s="11"/>
    </row>
    <row r="172" spans="1:6" x14ac:dyDescent="0.25">
      <c r="A172" s="11"/>
      <c r="B172" s="13"/>
      <c r="C172" s="11"/>
      <c r="D172" s="11"/>
      <c r="E172" s="16"/>
      <c r="F172" s="11"/>
    </row>
    <row r="173" spans="1:6" x14ac:dyDescent="0.25">
      <c r="A173" s="11" t="s">
        <v>172</v>
      </c>
      <c r="B173" s="13">
        <v>44704</v>
      </c>
      <c r="C173" s="11" t="s">
        <v>173</v>
      </c>
      <c r="D173" s="11" t="s">
        <v>174</v>
      </c>
      <c r="E173" s="14">
        <v>66921.91</v>
      </c>
      <c r="F173" s="11"/>
    </row>
    <row r="174" spans="1:6" x14ac:dyDescent="0.25">
      <c r="A174" s="11"/>
      <c r="B174" s="13"/>
      <c r="C174" s="11"/>
      <c r="D174" s="11"/>
      <c r="E174" s="16">
        <v>66921.91</v>
      </c>
      <c r="F174" s="11"/>
    </row>
    <row r="175" spans="1:6" x14ac:dyDescent="0.25">
      <c r="A175" s="11"/>
      <c r="B175" s="13"/>
      <c r="C175" s="11"/>
      <c r="D175" s="11"/>
      <c r="E175" s="14"/>
      <c r="F175" s="11"/>
    </row>
    <row r="176" spans="1:6" x14ac:dyDescent="0.25">
      <c r="A176" s="11" t="s">
        <v>175</v>
      </c>
      <c r="B176" s="13">
        <v>44644</v>
      </c>
      <c r="C176" s="11" t="s">
        <v>176</v>
      </c>
      <c r="D176" s="11" t="s">
        <v>177</v>
      </c>
      <c r="E176" s="14">
        <v>224000</v>
      </c>
      <c r="F176" s="11"/>
    </row>
    <row r="177" spans="1:6" x14ac:dyDescent="0.25">
      <c r="A177" s="11" t="s">
        <v>178</v>
      </c>
      <c r="B177" s="13">
        <v>44679</v>
      </c>
      <c r="C177" s="11"/>
      <c r="D177" s="11" t="s">
        <v>179</v>
      </c>
      <c r="E177" s="14">
        <v>750000</v>
      </c>
      <c r="F177" s="11"/>
    </row>
    <row r="178" spans="1:6" x14ac:dyDescent="0.25">
      <c r="A178" s="11" t="s">
        <v>180</v>
      </c>
      <c r="B178" s="13">
        <v>44714</v>
      </c>
      <c r="C178" s="11"/>
      <c r="D178" s="11" t="s">
        <v>181</v>
      </c>
      <c r="E178" s="14">
        <v>40000</v>
      </c>
      <c r="F178" s="11"/>
    </row>
    <row r="179" spans="1:6" x14ac:dyDescent="0.25">
      <c r="A179" s="11"/>
      <c r="B179" s="13"/>
      <c r="C179" s="11"/>
      <c r="D179" s="11"/>
      <c r="E179" s="16">
        <f>+E176+E177+E178</f>
        <v>1014000</v>
      </c>
      <c r="F179" s="11"/>
    </row>
    <row r="180" spans="1:6" x14ac:dyDescent="0.25">
      <c r="A180" s="11"/>
      <c r="B180" s="13"/>
      <c r="C180" s="11"/>
      <c r="D180" s="11"/>
      <c r="E180" s="16"/>
      <c r="F180" s="11"/>
    </row>
    <row r="181" spans="1:6" ht="30" x14ac:dyDescent="0.25">
      <c r="A181" s="17" t="s">
        <v>182</v>
      </c>
      <c r="B181" s="18">
        <v>44698</v>
      </c>
      <c r="C181" s="17" t="s">
        <v>183</v>
      </c>
      <c r="D181" s="17" t="s">
        <v>184</v>
      </c>
      <c r="E181" s="19">
        <v>39869.839999999997</v>
      </c>
      <c r="F181" s="11"/>
    </row>
    <row r="182" spans="1:6" x14ac:dyDescent="0.25">
      <c r="A182" s="11"/>
      <c r="B182" s="13"/>
      <c r="C182" s="11"/>
      <c r="D182" s="11"/>
      <c r="E182" s="16">
        <v>39869.839999999997</v>
      </c>
      <c r="F182" s="11"/>
    </row>
    <row r="183" spans="1:6" x14ac:dyDescent="0.25">
      <c r="A183" s="11"/>
      <c r="B183" s="13"/>
      <c r="C183" s="11"/>
      <c r="D183" s="11"/>
      <c r="E183" s="16"/>
      <c r="F183" s="11"/>
    </row>
    <row r="184" spans="1:6" ht="30" x14ac:dyDescent="0.25">
      <c r="A184" s="11" t="s">
        <v>185</v>
      </c>
      <c r="B184" s="13">
        <v>44562</v>
      </c>
      <c r="C184" s="11" t="s">
        <v>186</v>
      </c>
      <c r="D184" s="17" t="s">
        <v>187</v>
      </c>
      <c r="E184" s="14">
        <v>16672.27</v>
      </c>
      <c r="F184" s="11"/>
    </row>
    <row r="185" spans="1:6" x14ac:dyDescent="0.25">
      <c r="A185" s="11"/>
      <c r="B185" s="13"/>
      <c r="C185" s="11"/>
      <c r="D185" s="17"/>
      <c r="E185" s="16">
        <v>16672.27</v>
      </c>
      <c r="F185" s="11"/>
    </row>
    <row r="186" spans="1:6" x14ac:dyDescent="0.25">
      <c r="A186" s="11"/>
      <c r="B186" s="13"/>
      <c r="C186" s="11"/>
      <c r="D186" s="11"/>
      <c r="E186" s="16"/>
      <c r="F186" s="11"/>
    </row>
    <row r="187" spans="1:6" x14ac:dyDescent="0.25">
      <c r="A187" s="11" t="s">
        <v>188</v>
      </c>
      <c r="B187" s="13">
        <v>44663</v>
      </c>
      <c r="C187" s="11" t="s">
        <v>189</v>
      </c>
      <c r="D187" s="17" t="s">
        <v>190</v>
      </c>
      <c r="E187" s="14">
        <v>354000</v>
      </c>
      <c r="F187" s="11"/>
    </row>
    <row r="188" spans="1:6" x14ac:dyDescent="0.25">
      <c r="A188" s="11" t="s">
        <v>191</v>
      </c>
      <c r="B188" s="13">
        <v>44708</v>
      </c>
      <c r="C188" s="11"/>
      <c r="D188" s="17" t="s">
        <v>192</v>
      </c>
      <c r="E188" s="14">
        <v>7080</v>
      </c>
      <c r="F188" s="11"/>
    </row>
    <row r="189" spans="1:6" x14ac:dyDescent="0.25">
      <c r="A189" s="11"/>
      <c r="B189" s="13"/>
      <c r="C189" s="11"/>
      <c r="D189" s="17"/>
      <c r="E189" s="16">
        <f>354000+E188</f>
        <v>361080</v>
      </c>
      <c r="F189" s="11"/>
    </row>
    <row r="190" spans="1:6" x14ac:dyDescent="0.25">
      <c r="A190" s="11"/>
      <c r="B190" s="13"/>
      <c r="C190" s="11"/>
      <c r="D190" s="11"/>
      <c r="E190" s="14"/>
      <c r="F190" s="11"/>
    </row>
    <row r="191" spans="1:6" x14ac:dyDescent="0.25">
      <c r="A191" s="11" t="s">
        <v>193</v>
      </c>
      <c r="B191" s="13">
        <v>44630</v>
      </c>
      <c r="C191" s="11" t="s">
        <v>194</v>
      </c>
      <c r="D191" s="11" t="s">
        <v>195</v>
      </c>
      <c r="E191" s="14">
        <v>25960</v>
      </c>
      <c r="F191" s="11"/>
    </row>
    <row r="192" spans="1:6" x14ac:dyDescent="0.25">
      <c r="A192" s="11"/>
      <c r="B192" s="13"/>
      <c r="C192" s="11"/>
      <c r="D192" s="11"/>
      <c r="E192" s="16">
        <v>25960</v>
      </c>
      <c r="F192" s="11"/>
    </row>
    <row r="193" spans="1:7" x14ac:dyDescent="0.25">
      <c r="A193" s="11"/>
      <c r="B193" s="13"/>
      <c r="C193" s="11"/>
      <c r="D193" s="11"/>
      <c r="E193" s="14"/>
      <c r="F193" s="11"/>
    </row>
    <row r="194" spans="1:7" x14ac:dyDescent="0.25">
      <c r="A194" s="11" t="s">
        <v>196</v>
      </c>
      <c r="B194" s="13">
        <v>44722</v>
      </c>
      <c r="C194" s="11" t="s">
        <v>197</v>
      </c>
      <c r="D194" s="11" t="s">
        <v>198</v>
      </c>
      <c r="E194" s="14">
        <v>9912</v>
      </c>
      <c r="F194" s="11"/>
    </row>
    <row r="195" spans="1:7" x14ac:dyDescent="0.25">
      <c r="A195" s="11" t="s">
        <v>199</v>
      </c>
      <c r="B195" s="13">
        <v>44705</v>
      </c>
      <c r="C195" s="11" t="s">
        <v>197</v>
      </c>
      <c r="D195" s="11" t="s">
        <v>62</v>
      </c>
      <c r="E195" s="14">
        <v>289808</v>
      </c>
      <c r="F195" s="11"/>
    </row>
    <row r="196" spans="1:7" x14ac:dyDescent="0.25">
      <c r="A196" s="11" t="s">
        <v>200</v>
      </c>
      <c r="B196" s="13">
        <v>44662</v>
      </c>
      <c r="C196" s="11" t="s">
        <v>197</v>
      </c>
      <c r="D196" s="11" t="s">
        <v>198</v>
      </c>
      <c r="E196" s="14">
        <v>171749</v>
      </c>
      <c r="F196" s="11"/>
    </row>
    <row r="197" spans="1:7" x14ac:dyDescent="0.25">
      <c r="A197" s="11"/>
      <c r="B197" s="13"/>
      <c r="C197" s="11"/>
      <c r="D197" s="11"/>
      <c r="E197" s="16">
        <f>+E194+E195+E196</f>
        <v>471469</v>
      </c>
      <c r="F197" s="11"/>
    </row>
    <row r="198" spans="1:7" x14ac:dyDescent="0.25">
      <c r="A198" s="11" t="s">
        <v>201</v>
      </c>
      <c r="B198" s="11"/>
      <c r="C198" s="11"/>
      <c r="D198" s="11"/>
      <c r="E198" s="16">
        <f>+E11+E45+E48+E53+E56+E59+E65+E68+E71+E74+E79+E83+E89+E95+E98+E102+E105+E109+E112+E115+E118+E121+E124+E127+E131+E134+E138+E141+E144+E147+E151+E155+E158+E161+E164+E167+E171+E174+E179+E182+E185+E189+E192+E197</f>
        <v>15208269.960000001</v>
      </c>
      <c r="F198" s="11"/>
    </row>
    <row r="199" spans="1:7" x14ac:dyDescent="0.25">
      <c r="A199" s="22"/>
      <c r="F199" s="24"/>
      <c r="G199" s="24"/>
    </row>
    <row r="200" spans="1:7" x14ac:dyDescent="0.25">
      <c r="A200" s="1"/>
      <c r="F200" s="24"/>
      <c r="G200" s="24"/>
    </row>
    <row r="201" spans="1:7" x14ac:dyDescent="0.25">
      <c r="A201" s="1"/>
      <c r="C201" s="20"/>
      <c r="D201" s="23"/>
      <c r="F201" s="25"/>
      <c r="G201" s="24"/>
    </row>
    <row r="202" spans="1:7" x14ac:dyDescent="0.25">
      <c r="A202" s="1"/>
      <c r="C202" s="21" t="s">
        <v>202</v>
      </c>
      <c r="D202" s="23" t="s">
        <v>203</v>
      </c>
    </row>
    <row r="203" spans="1:7" x14ac:dyDescent="0.25">
      <c r="A203" s="1"/>
      <c r="C203" s="20" t="s">
        <v>204</v>
      </c>
      <c r="D203" s="20" t="s">
        <v>205</v>
      </c>
    </row>
    <row r="204" spans="1:7" x14ac:dyDescent="0.25">
      <c r="A204" s="1"/>
    </row>
    <row r="209" spans="6:6" x14ac:dyDescent="0.25">
      <c r="F209" s="24"/>
    </row>
    <row r="210" spans="6:6" x14ac:dyDescent="0.25">
      <c r="F210" s="24"/>
    </row>
    <row r="211" spans="6:6" x14ac:dyDescent="0.25">
      <c r="F211" s="45"/>
    </row>
    <row r="212" spans="6:6" x14ac:dyDescent="0.25">
      <c r="F212" s="24"/>
    </row>
    <row r="213" spans="6:6" x14ac:dyDescent="0.25">
      <c r="F213" s="15"/>
    </row>
  </sheetData>
  <autoFilter ref="G25" xr:uid="{305EE2A5-80E2-41C0-BCCB-C33FABFC3A96}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REALIZADOS A SUPLIDOR</vt:lpstr>
      <vt:lpstr> Estado de cuenta 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2022-07-12T18:17:16Z</dcterms:created>
  <dcterms:modified xsi:type="dcterms:W3CDTF">2022-07-13T12:53:32Z</dcterms:modified>
</cp:coreProperties>
</file>