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0D57F3B1-C4EE-455C-AC3F-7EC2DC4DE7D7}" xr6:coauthVersionLast="47" xr6:coauthVersionMax="47" xr10:uidLastSave="{00000000-0000-0000-0000-000000000000}"/>
  <bookViews>
    <workbookView xWindow="20370" yWindow="-120" windowWidth="20730" windowHeight="11160" activeTab="1" xr2:uid="{EE4DAC8C-22EA-4615-8D6D-A93D35C8FF7D}"/>
  </bookViews>
  <sheets>
    <sheet name=" Estados de cuenta S. agosto " sheetId="3" r:id="rId1"/>
    <sheet name=" Pago realizados a suplidor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3" i="3" l="1"/>
  <c r="E196" i="3"/>
  <c r="E192" i="3"/>
  <c r="E188" i="3"/>
  <c r="E183" i="3"/>
  <c r="E176" i="3"/>
  <c r="E170" i="3"/>
  <c r="E166" i="3"/>
  <c r="E138" i="3"/>
  <c r="E127" i="3"/>
  <c r="E121" i="3"/>
  <c r="E112" i="3"/>
  <c r="E102" i="3"/>
  <c r="E91" i="3"/>
  <c r="E87" i="3"/>
  <c r="E82" i="3"/>
  <c r="E70" i="3"/>
  <c r="E66" i="3"/>
  <c r="E60" i="3"/>
  <c r="E10" i="3"/>
  <c r="E40" i="1"/>
  <c r="E39" i="1"/>
  <c r="E37" i="1"/>
  <c r="E31" i="1"/>
  <c r="E28" i="1"/>
  <c r="E24" i="1"/>
  <c r="E20" i="1"/>
  <c r="E16" i="1"/>
  <c r="E220" i="3" l="1"/>
</calcChain>
</file>

<file path=xl/sharedStrings.xml><?xml version="1.0" encoding="utf-8"?>
<sst xmlns="http://schemas.openxmlformats.org/spreadsheetml/2006/main" count="537" uniqueCount="339">
  <si>
    <t>SUPLIDOR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</si>
  <si>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</si>
  <si>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</si>
  <si>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</si>
  <si>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</si>
  <si>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</si>
  <si>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</si>
  <si>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</si>
  <si>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Estado(completado,pendiente o atrasado)</t>
  </si>
  <si>
    <t>BDC SERRALLES S R L</t>
  </si>
  <si>
    <t>PAGO COMPRA DE TERMOMETRO CON SONDA PARA MICROBIOLOGIA.</t>
  </si>
  <si>
    <t>B1500001428</t>
  </si>
  <si>
    <t>pendiente</t>
  </si>
  <si>
    <t xml:space="preserve">  PAGO ADQUISICION DE REGULADORES DE GAS PARA COORDINACION E INVESTIGACION</t>
  </si>
  <si>
    <t>B1500001453</t>
  </si>
  <si>
    <t>IDENTIFICACIONES CORPORATIVAS SRL</t>
  </si>
  <si>
    <t>PAGO SERVICIO REVISION DE CONTROL DE ASISTENCIA DEL CEBIVE.</t>
  </si>
  <si>
    <t>B1500000531</t>
  </si>
  <si>
    <t>N/A</t>
  </si>
  <si>
    <t>completado</t>
  </si>
  <si>
    <t>REYNA YSABEL ORTIZ LOPEZ</t>
  </si>
  <si>
    <t>PAGO SERVICIO DE LAVADO Y BRILLADO DE PISO PARA OFICINA RR.HH</t>
  </si>
  <si>
    <t>B1500000251</t>
  </si>
  <si>
    <t>PAGO SERVICIO DE ASPIRACION DE ALFOMBRAS DE LA INSTITUCION</t>
  </si>
  <si>
    <t>B1500000252</t>
  </si>
  <si>
    <t>COMPANIA DOMINICANA DE TELEFONOS S A</t>
  </si>
  <si>
    <t>PAGO SERVICIO DE TELEFONO DE LA INSTITUCION DE JULIO.</t>
  </si>
  <si>
    <t>B1500175564,B1500175565  B1500175566</t>
  </si>
  <si>
    <t>Pendiente</t>
  </si>
  <si>
    <t>API GROUP INC/ AN LGC COMPANY</t>
  </si>
  <si>
    <t>PAGO SERVICIO DE ENSAYO DE APTITUD PARA LOS LABORATORIOS DE LA INST.</t>
  </si>
  <si>
    <t>B1700000032</t>
  </si>
  <si>
    <t>SAN MIGUEL &amp; CIA SRL</t>
  </si>
  <si>
    <t>PAGO MANTENIMIENTO DE LOS ASCENSORES,CORRESP.AL MES DE MARZO</t>
  </si>
  <si>
    <t>B1500001491</t>
  </si>
  <si>
    <t>COMERCIALIZADORA GUGENNTAN SRL</t>
  </si>
  <si>
    <t>PAGO COMPRA DE MATERIALES DE LIMPIEZA PARA REPOSICION DE ALMACEN</t>
  </si>
  <si>
    <t>B1500000144</t>
  </si>
  <si>
    <t>KELNET COMPUTER SRL</t>
  </si>
  <si>
    <t>PAGO COMPRA DE TONERS PARA REPOSICION DE ALMACEN Y MEMORIAS DE USB PARA LA INSTITUCION</t>
  </si>
  <si>
    <t>B1500000786</t>
  </si>
  <si>
    <t>PAGO SERVICIO REPARACION DE LA IMPRESORA SHARP MX-3051</t>
  </si>
  <si>
    <t>B1500000787</t>
  </si>
  <si>
    <t>PAGO MANTENIMIENTO DE LA IMPRESORA SHARP MX-B355W</t>
  </si>
  <si>
    <t>B1500000792</t>
  </si>
  <si>
    <t>PAGO REPARACION DE LA IMPRESORA HP M227FN DE ALMACEN</t>
  </si>
  <si>
    <t>B1500000783</t>
  </si>
  <si>
    <t>FRANCIS ELECTRICOS Y EQUIPOS S R L</t>
  </si>
  <si>
    <t>PAGO COMPRA MATERIALES PARA ACONDICIONAR EL LABORATORIO DE INVESTIGACION R INNOVACION</t>
  </si>
  <si>
    <t>B1500000313</t>
  </si>
  <si>
    <t>PAGO COMPRA DE AIRE ACONDICIONADO DE 18,000BTU PARA LABORATORIO DE INVESTIGACION E INNOVACION</t>
  </si>
  <si>
    <t>B1500000311</t>
  </si>
  <si>
    <t>MARCEL SOLUTION SRL</t>
  </si>
  <si>
    <t>PAGO SERVICIO DE SOPORTE TECNICO DEL SISTEMA SYMASOFT.</t>
  </si>
  <si>
    <t>B1500000220</t>
  </si>
  <si>
    <t>SUNIX PETROLEUM S R L</t>
  </si>
  <si>
    <t>PAGO COMPRA DE TICKETS DE COMBUSTIBLES PARA EL TRIMESTRE DE MAYO-JULIO2022</t>
  </si>
  <si>
    <t>B1500078544</t>
  </si>
  <si>
    <t>COMPU-OFFICE DOMINICANA SRL</t>
  </si>
  <si>
    <t>PAGO COMPRA DE ENCUADERNADORA</t>
  </si>
  <si>
    <t>B1500003079</t>
  </si>
  <si>
    <t>PAGO COMPRA DE MATERIALES PARA USO DE LAS REDES DE LOS DEPARTAMENTOS DE TECNOLOGIA Y RR.HH</t>
  </si>
  <si>
    <t>B1500003118</t>
  </si>
  <si>
    <t>AYUNTAMIENTO DEL DISTRITO NACIONAL</t>
  </si>
  <si>
    <t>PAGO RECOGIDA DE BASURA DE LA INSTITUCION,DE JULIO-AGOSTO</t>
  </si>
  <si>
    <t>B1500030296</t>
  </si>
  <si>
    <t>GL PROMOCIONES SRL</t>
  </si>
  <si>
    <t>PAGO ADQUISICION DE LETREROS Y BOLSAS PARA SER UTILIZADOS EN LA FERIA DE CASTAÑA DE MASA.</t>
  </si>
  <si>
    <t>B1500001404</t>
  </si>
  <si>
    <t>SERVICIOS Y DISEÑOS TECNICOS JSANTOS SRL</t>
  </si>
  <si>
    <t>PAGO COMPRA DE MAIN BREAKER PARA TRANSFER DE LA INST</t>
  </si>
  <si>
    <t>B1500000106</t>
  </si>
  <si>
    <t>GRUPO EMPRESARIAL VIMONT SRL</t>
  </si>
  <si>
    <t>PAGO ADQUISICION DE LETREROS DE MISION,VISION Y VALORES DE LA INSTITUCION</t>
  </si>
  <si>
    <t>B1500000399</t>
  </si>
  <si>
    <t>SOLUTECPRO SRL</t>
  </si>
  <si>
    <t>PAGO SERVICIO DE FUMIGACION CONTRA PLAGAS Y ROEDORES</t>
  </si>
  <si>
    <t>B1500000013</t>
  </si>
  <si>
    <t>EDITORA LISTIN DIARIO S A</t>
  </si>
  <si>
    <t>PAGO RENOVACION DE SUSCRIPCION ANUAL DEL PERIODICO EL LISTIN DIARIO,PERIODO JULIO 2022-2023</t>
  </si>
  <si>
    <t>B1500007254</t>
  </si>
  <si>
    <t>RGH DOMINICANA SRL</t>
  </si>
  <si>
    <t>PAGO COMPRA DE REACTIVOS PARA REPOSICION DE ALMACEN</t>
  </si>
  <si>
    <t>LABORATORIOS ORBIS S A</t>
  </si>
  <si>
    <t>PAGO COMPRA DE GALONES DE AGUA DESMINERALIZADA PARA LOS LABORATORIOS</t>
  </si>
  <si>
    <t>B1500001134 B1500001135</t>
  </si>
  <si>
    <t>SUMINISTROS GUIPAK SRL</t>
  </si>
  <si>
    <t>PAGO COMPRA DE MATERIALES DE LIMPIEZA Y UTILES PLASTICOS PARA REPOSICION DE ALMACEN Y CEBIVE.</t>
  </si>
  <si>
    <t>B1500000849</t>
  </si>
  <si>
    <t>CENTROXPERT STE SRL</t>
  </si>
  <si>
    <t>PAGO COMPRA DE UPS</t>
  </si>
  <si>
    <t>B1500001218</t>
  </si>
  <si>
    <t>C E M CARIBBEAN EQUIPMENT MEDICAL SRL</t>
  </si>
  <si>
    <t>PAGO COMPRA DE REACTIVOS PARA REPOSICION DE INVENTARIO PARA EL LABORATORIO DE MICROBIOLOGIA</t>
  </si>
  <si>
    <t>B1500000208</t>
  </si>
  <si>
    <t>QUIMICO TECNICA INDUSTRIAL SRL</t>
  </si>
  <si>
    <t>PAGO COMPRA DE REACTIVOS PARA MICROBIOLOGIA</t>
  </si>
  <si>
    <t>B1500000607</t>
  </si>
  <si>
    <t>PUBLICACIONES AHORA C X A</t>
  </si>
  <si>
    <t>PAGO RENOVACION DE SUSCRIPCION ANUAL DEL PERIODICO EL NACIONAL, PERIODO JULIO2022-2023</t>
  </si>
  <si>
    <t>B1500002949</t>
  </si>
  <si>
    <t>EDITORA HOY SAS</t>
  </si>
  <si>
    <t>PAGO RENOVACION DE SUSCRIPCION ANUAL DEL PERIODICO HOY,PERIODO JULIO2022-2023</t>
  </si>
  <si>
    <t>B1500005341</t>
  </si>
  <si>
    <t>ADME INDUSTRIAL SRL</t>
  </si>
  <si>
    <t>PAGO COMPRA DE REACTIVO PARA USO DEL LABORATORIO DE ENSAYOS QUIMICOS</t>
  </si>
  <si>
    <t>B1500000238</t>
  </si>
  <si>
    <t>LENYIRUB S R L</t>
  </si>
  <si>
    <t>PAGO COMPRA DE MEDICAMENTOS PARA USO DE LOS COLABORADORES DE LA INSTITUCION</t>
  </si>
  <si>
    <t>B1500000419</t>
  </si>
  <si>
    <t>CONSTRUCTORA MOLGON SRL</t>
  </si>
  <si>
    <t>PAGO MANTENIMIENTO Y REPARACION DEL AREA DE SERVICIOS AL CLIENTE</t>
  </si>
  <si>
    <t>B1500000033</t>
  </si>
  <si>
    <t>DOLISON DOMINICANA SRL</t>
  </si>
  <si>
    <t>PAGO SERVICIO DE ALIMENTACION CORRESP.A LA 2DA QUINCENA DE JULIO Y LA PRIMERA QUINCENA DE AGOSTO</t>
  </si>
  <si>
    <t>B1500000017 B1500000018</t>
  </si>
  <si>
    <t>1/8/2022 15/8/2022</t>
  </si>
  <si>
    <r>
      <t xml:space="preserve">                                                                          </t>
    </r>
    <r>
      <rPr>
        <b/>
        <sz val="14"/>
        <color theme="1"/>
        <rFont val="Times New Roman"/>
        <family val="1"/>
      </rPr>
      <t xml:space="preserve">      Nelson Johnson	
                                                                                 Enc. Financiero	</t>
    </r>
  </si>
  <si>
    <t xml:space="preserve">                        PAGOS REALIZADOS A SUPLIDOR</t>
  </si>
  <si>
    <t xml:space="preserve">                               MES DE AGOSTO 2022</t>
  </si>
  <si>
    <t xml:space="preserve">                                  RNC 430000167</t>
  </si>
  <si>
    <t xml:space="preserve">            INSTITUTO DE INNOVACION EN BIOTECNOLOGIA E INDUSTRIA </t>
  </si>
  <si>
    <t xml:space="preserve">                                                                                                                                                                        INSTITUTO DE INNOVACION EN BIOTECNOLOGIA E INDUSTRIA</t>
  </si>
  <si>
    <t xml:space="preserve">                                                                          </t>
  </si>
  <si>
    <t xml:space="preserve">                                                  Estado de cuenta suplidores</t>
  </si>
  <si>
    <r>
      <t xml:space="preserve">     Correspondiente al mes de Agosto del a</t>
    </r>
    <r>
      <rPr>
        <b/>
        <sz val="14"/>
        <rFont val="Calibri"/>
        <family val="2"/>
      </rPr>
      <t>ñ</t>
    </r>
    <r>
      <rPr>
        <b/>
        <sz val="14"/>
        <rFont val="Arial"/>
        <family val="2"/>
      </rPr>
      <t>o 2022</t>
    </r>
  </si>
  <si>
    <t>FACTURA</t>
  </si>
  <si>
    <t>FECHA</t>
  </si>
  <si>
    <t>SUPLIDORES</t>
  </si>
  <si>
    <t>CONCEPTO</t>
  </si>
  <si>
    <t>MONTO FACTURADO</t>
  </si>
  <si>
    <t>OBSERVACIONES</t>
  </si>
  <si>
    <t>B1500000736</t>
  </si>
  <si>
    <t>2P TECHNOLOGY SRL</t>
  </si>
  <si>
    <t>COMPRA DE 3 COMPUTADORA DELL,1 IMPRESORA Y UN SCANNER.</t>
  </si>
  <si>
    <t>B1500000243</t>
  </si>
  <si>
    <t>COMPRA DE REACTIVOS QUIMICOS</t>
  </si>
  <si>
    <t>B1500097390</t>
  </si>
  <si>
    <t>AGUA PLANETA AZUL S A</t>
  </si>
  <si>
    <t>COMPRA BOTELLONES DE AGUA</t>
  </si>
  <si>
    <t>B1500142465</t>
  </si>
  <si>
    <t>B1500138024</t>
  </si>
  <si>
    <t>B1500140052</t>
  </si>
  <si>
    <t>B1500142867</t>
  </si>
  <si>
    <t>B1500139343</t>
  </si>
  <si>
    <t>B1500143654</t>
  </si>
  <si>
    <t>B1500135731</t>
  </si>
  <si>
    <t>B1500139330</t>
  </si>
  <si>
    <t>B1500139336</t>
  </si>
  <si>
    <t>B1500139347</t>
  </si>
  <si>
    <t>B1500143670</t>
  </si>
  <si>
    <t>B1500143214</t>
  </si>
  <si>
    <t>B1500136856</t>
  </si>
  <si>
    <t>COMPRA BOTELLITAS DE AGUA</t>
  </si>
  <si>
    <t>B1500144213</t>
  </si>
  <si>
    <t>B1500143219</t>
  </si>
  <si>
    <t>B1500144513</t>
  </si>
  <si>
    <t>B1500143222</t>
  </si>
  <si>
    <t>B1500144912</t>
  </si>
  <si>
    <t>B1500136138</t>
  </si>
  <si>
    <t>B1500136140</t>
  </si>
  <si>
    <t>B1500145313</t>
  </si>
  <si>
    <t>B1500144854</t>
  </si>
  <si>
    <t>B1500136259</t>
  </si>
  <si>
    <t>B1500136392</t>
  </si>
  <si>
    <t>B1500137063</t>
  </si>
  <si>
    <t>B1500139687</t>
  </si>
  <si>
    <t>B1500136834</t>
  </si>
  <si>
    <t>B1500142917</t>
  </si>
  <si>
    <t>B1500142928</t>
  </si>
  <si>
    <t>B1500136836</t>
  </si>
  <si>
    <t>B1500143228</t>
  </si>
  <si>
    <t>B1500137884</t>
  </si>
  <si>
    <t>B1500136839</t>
  </si>
  <si>
    <t>B1500138213</t>
  </si>
  <si>
    <t>B1500138502</t>
  </si>
  <si>
    <t>B1500136844</t>
  </si>
  <si>
    <t>B1500136847</t>
  </si>
  <si>
    <t>B1500136139</t>
  </si>
  <si>
    <t>B1500136831</t>
  </si>
  <si>
    <t>B1500137420</t>
  </si>
  <si>
    <t>B1500144645</t>
  </si>
  <si>
    <t>B1500137013</t>
  </si>
  <si>
    <t>B1500137427</t>
  </si>
  <si>
    <t>B1500146545</t>
  </si>
  <si>
    <t>B1500001255</t>
  </si>
  <si>
    <t>ALIANZA INNOVADORA DE SERVICIOS AMBIENTALES, S. A.</t>
  </si>
  <si>
    <t>SERVICIO DE RETIRO DE DESECHOS TOXICOS FRASCOS VARIOS.</t>
  </si>
  <si>
    <t>B1500001472</t>
  </si>
  <si>
    <t>COMPRA DE MATERIAL LABORATORIOS</t>
  </si>
  <si>
    <t>B1500002953</t>
  </si>
  <si>
    <t>BONDELIC SRL</t>
  </si>
  <si>
    <t>ADQUISICION DE ALIMENTOS Y BEBIDAS VARIADAS PARA SER UTILIZADA EN REUNION DE LA DIRECCION EJECUTIVA</t>
  </si>
  <si>
    <t>B1500001958</t>
  </si>
  <si>
    <t>ADQUISICION DE ALIMENTOS Y BEBIDAS VARIADAS PARA SER UTILIZADAS EN REUNION DE CONVENIO EN LA DIRECCION EJECUTIVA.</t>
  </si>
  <si>
    <t>B1500002285</t>
  </si>
  <si>
    <t>BOSQUESA SRL</t>
  </si>
  <si>
    <t>COMPRA DE PIEZA PARA ARREGLO DE LAS MOTOSIERRAS Y TRIMER DE LA INST.</t>
  </si>
  <si>
    <t>B1500000221</t>
  </si>
  <si>
    <t>CASA DOÑA MARCIA CADOMA SRL</t>
  </si>
  <si>
    <t>COMPRA DE HERRAMIENTAS FERRETERAS PARA USO DEL DEPARTAMENTO DE MANTENIMIENTO GENERALES</t>
  </si>
  <si>
    <t>B1500000108</t>
  </si>
  <si>
    <t>CENTRO DOMINICANO DE TECNOLOGIA CIENTIFICA CEDOTEC</t>
  </si>
  <si>
    <t>COMPRA PRODUCTOS QUIMICO DE LABORATORIO</t>
  </si>
  <si>
    <t>B1500000069</t>
  </si>
  <si>
    <t>CLAPE SRL</t>
  </si>
  <si>
    <t>COMPRA MATERIAL GASTABLES DE LIMPIEZA</t>
  </si>
  <si>
    <t>B1500178325</t>
  </si>
  <si>
    <t>SERVICIO DE TELEFONO</t>
  </si>
  <si>
    <t>B1500178326</t>
  </si>
  <si>
    <t>B1500178327</t>
  </si>
  <si>
    <t>B1500003137</t>
  </si>
  <si>
    <t>COMPRA DE EQUIPOS DE INFORMATICA</t>
  </si>
  <si>
    <t>B1500003157</t>
  </si>
  <si>
    <t>COMPRA DE TONERS PARA REPOSICION DE ALMACEN</t>
  </si>
  <si>
    <t>B1500094098</t>
  </si>
  <si>
    <t>CORPORACION DEL ACUEDUCTO Y ALCANTARILLADO DE SANT</t>
  </si>
  <si>
    <t>SERVICIO DE AGUA POTABLE DE JUNIO</t>
  </si>
  <si>
    <t>B1500094125</t>
  </si>
  <si>
    <t>B1500095813</t>
  </si>
  <si>
    <t>B1500096944</t>
  </si>
  <si>
    <t>SERVICIO DE AGUA POTABLE DE JULIO</t>
  </si>
  <si>
    <t>B1500096971</t>
  </si>
  <si>
    <t>B1500097159</t>
  </si>
  <si>
    <t>B1500099273</t>
  </si>
  <si>
    <t>SERVICIO AGUA POTABLE AGOSTO</t>
  </si>
  <si>
    <t>B1500099300</t>
  </si>
  <si>
    <t>B1500099488</t>
  </si>
  <si>
    <t>B1500000407</t>
  </si>
  <si>
    <t>CORPORACION PARADOX S R L</t>
  </si>
  <si>
    <t>COMPRA DE REACTIVOS PARA BIOTECNOLOGIA INDUSTRIAL</t>
  </si>
  <si>
    <t>B1500000294</t>
  </si>
  <si>
    <t>CRAMTEX SRL</t>
  </si>
  <si>
    <t>AQUISICION DE SERVICIO DE CATERING PARA ACTIVIDAD DE LA DIRECCION Y CURSO DE CAPACITACION DE LA INST.</t>
  </si>
  <si>
    <t>B1500015028</t>
  </si>
  <si>
    <t>DELTA COMERCIAL S A</t>
  </si>
  <si>
    <t>COMPRA DE VEHICULO TOYOTA</t>
  </si>
  <si>
    <t>B1500015029</t>
  </si>
  <si>
    <t>B1500000429</t>
  </si>
  <si>
    <t>DOS GARCIA SRL</t>
  </si>
  <si>
    <t>COMPRA DE MASCARILLA QUIRURGICA</t>
  </si>
  <si>
    <t>B1500316828</t>
  </si>
  <si>
    <t>EDESUR DOMINICANA S A</t>
  </si>
  <si>
    <t>SERVICIO ENERGIA ELECTRICA DE JULIO</t>
  </si>
  <si>
    <t>B1500317146</t>
  </si>
  <si>
    <t>B1500320207</t>
  </si>
  <si>
    <t>SERVICIO DE ENERGIA ELECTRICA DE AGOSTO</t>
  </si>
  <si>
    <t>B1500324566</t>
  </si>
  <si>
    <t>B1500003866</t>
  </si>
  <si>
    <t>RENOVACION DE PERIODICO HOY</t>
  </si>
  <si>
    <t>B1500003959</t>
  </si>
  <si>
    <t>B1500003865</t>
  </si>
  <si>
    <t>B0100004929</t>
  </si>
  <si>
    <t>B1500006531</t>
  </si>
  <si>
    <t>RENOVACION DE PERIODICO</t>
  </si>
  <si>
    <t>GASTVEN GASTRONOMICA EVENTOS SRL</t>
  </si>
  <si>
    <t>GASTOS POR TRABAJOS Y SUMINISTRO</t>
  </si>
  <si>
    <t>B1500000278</t>
  </si>
  <si>
    <t>GC LAB DOMINICANA SRL</t>
  </si>
  <si>
    <t>B1500000432</t>
  </si>
  <si>
    <t>DEDALES EXTRACCION WHATMAN</t>
  </si>
  <si>
    <t>B1500000160</t>
  </si>
  <si>
    <t>GRUPO BRIZATLANTICA DEL CARIBE SRL</t>
  </si>
  <si>
    <t>COMPRA DE CAFÉ Y AZUCAR</t>
  </si>
  <si>
    <t>B1500000113</t>
  </si>
  <si>
    <t>GRUPO ECO ANTIPLAGAS SRL</t>
  </si>
  <si>
    <t>FUMIGACION ESPECIAL AREA DE LA BIBLIOTECA</t>
  </si>
  <si>
    <t>B1500002668</t>
  </si>
  <si>
    <t>GTG INDUSTRIAL SRL</t>
  </si>
  <si>
    <t>COMPRA DE GALONES DE CLORO</t>
  </si>
  <si>
    <t>HOLLYWOOD AUTO ADORNO SRL</t>
  </si>
  <si>
    <t>MANTENIMIENTO DE VEHICULOS</t>
  </si>
  <si>
    <t>B1500000321</t>
  </si>
  <si>
    <t>INTERDECO SRL</t>
  </si>
  <si>
    <t>COMPRA DE CORTINAS PARA RR.HH</t>
  </si>
  <si>
    <t>B1500000099</t>
  </si>
  <si>
    <t>IREVIS COMERCIAL SRL</t>
  </si>
  <si>
    <t>COMPRA DE MATERIALES PARA SER UTILIZADOSEN CURSO ELABORACION DE PRODUCTOS DE DETERGENTE Y COSMETICOS EN LA INST.</t>
  </si>
  <si>
    <t>B1100000038</t>
  </si>
  <si>
    <t>JOSE ARIAS</t>
  </si>
  <si>
    <t>SERVICIO DE COPIAS DE LLAVES Y APERTURAS DE CAJA FUERTE</t>
  </si>
  <si>
    <t>B1100000042</t>
  </si>
  <si>
    <t>JOSE LUIS BELTRE MENDEZ</t>
  </si>
  <si>
    <t>COMPRA DE TIERRA NEGRA PARA SER UTILIZADOS EN LA REMODELACION DEL JARDIN TRASERO DE LA INSTITUCION</t>
  </si>
  <si>
    <t>B1500000803</t>
  </si>
  <si>
    <t>COMPRA DE LICENCIAS SPIDEROAK Y LICENCIA IPERIUS BACKUP</t>
  </si>
  <si>
    <t>COMPRA DE MATERIAL GASTABLES DE OFICINA</t>
  </si>
  <si>
    <t>B1500001134</t>
  </si>
  <si>
    <t>COMPRA DE AGUA DESMINERALIZA</t>
  </si>
  <si>
    <t>B1500001135</t>
  </si>
  <si>
    <t>B1500000072</t>
  </si>
  <si>
    <t>LOAZ TRADING &amp; CONSULTING SRL</t>
  </si>
  <si>
    <t>COMPRA MATERIALES GASTABLES DE OFICINA</t>
  </si>
  <si>
    <t>B1500000223</t>
  </si>
  <si>
    <t>SERVICIO DE SOPORTE TECNICO DEL SISTEMA SYMASOFT</t>
  </si>
  <si>
    <t>B1500000553</t>
  </si>
  <si>
    <t>PAT &amp; MELL PHARMACEUTICALS S R L</t>
  </si>
  <si>
    <t>COMPRA DE MATERIALES GASTABLES DE LIMPIEZA</t>
  </si>
  <si>
    <t>B1500000184</t>
  </si>
  <si>
    <t>PHOENIX CALIBRATION D R, SRL</t>
  </si>
  <si>
    <t>MANTENIMIENTO Y REPRACION DE EQUIPOS ANALITICOS.</t>
  </si>
  <si>
    <t>B1500000185</t>
  </si>
  <si>
    <t>B1500000609</t>
  </si>
  <si>
    <t>COMPRA DE CABINA DE SEGURIDAD BIOLOGICA PARA EL CEBIVE</t>
  </si>
  <si>
    <t>B1500000611</t>
  </si>
  <si>
    <t>B1500000613</t>
  </si>
  <si>
    <t>COMPRA DE PETRIFIL</t>
  </si>
  <si>
    <t>B1500000011</t>
  </si>
  <si>
    <t>RAFAEL MOISES RODRIGUEZ FIGUEREO</t>
  </si>
  <si>
    <t>MANTENIENTO DE VEHICULO NISSAN 2001</t>
  </si>
  <si>
    <t>B1500000012</t>
  </si>
  <si>
    <t>SERVICIO MANTENIMIENTO ELECTRICO Y MECANICO</t>
  </si>
  <si>
    <t>B1500001187</t>
  </si>
  <si>
    <t>RAMIREZ &amp; MOJICA ENVOY PACK COURIER EXPRESS SRL</t>
  </si>
  <si>
    <t>COMPRA DE PROYECTOR EPSON</t>
  </si>
  <si>
    <t>B1500001206</t>
  </si>
  <si>
    <t>COMPRA DE TELEFONO</t>
  </si>
  <si>
    <t>B1500001572</t>
  </si>
  <si>
    <t>MANTENIMIENTO DE ASCENSOR</t>
  </si>
  <si>
    <t>B1500036027</t>
  </si>
  <si>
    <t>SEGUROS RESERVAS S A</t>
  </si>
  <si>
    <t>PALIZA PARA VEHICULO TOYOTA HILUX 4X4 2022</t>
  </si>
  <si>
    <t>B1500036035</t>
  </si>
  <si>
    <t>REPARACION Y MANTENIMIENTO GENERAL DE LA PLANTA ELECTRICA SDMO DE 950KVA DE LA INSTITUCION.</t>
  </si>
  <si>
    <t>B1500000154</t>
  </si>
  <si>
    <t>TECNOLOGIA Y MAQUINARIA PEREZ VASQUEZ TEMPEVA SRL</t>
  </si>
  <si>
    <t>COMPRA DE BATERIAS Y MANTENEDORES DE CARGA</t>
  </si>
  <si>
    <t>B1500000179</t>
  </si>
  <si>
    <t>UP BAR &amp; GRILL SRL</t>
  </si>
  <si>
    <t>ADQUISICION DE PICADERAS Y REFRIGERIOS VARIADOS PARA UTILIZAR EN FIRMA DE CONVENIO EN LA DIRECCION EJECUTIVA.</t>
  </si>
  <si>
    <t>B1500001034</t>
  </si>
  <si>
    <t>VIMARTE PUBLICIDAD EIRL</t>
  </si>
  <si>
    <t>SERVICIO DE IMPRESION</t>
  </si>
  <si>
    <t>B1500000838</t>
  </si>
  <si>
    <t>WORLD TECHNOLOGY TATIS SRL</t>
  </si>
  <si>
    <t>COMPRA DE FRASER BROTH BASE</t>
  </si>
  <si>
    <t>TOTAL</t>
  </si>
  <si>
    <t xml:space="preserve">                              Nelson Johnson</t>
  </si>
  <si>
    <t xml:space="preserve">                                Enc.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</si>
</sst>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4"/>
      <color theme="1"/>
      <name val="Times New Roman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12"/>
      <color theme="0"/>
      <name val="Calibri"/>
      <family val="2"/>
      <scheme val="minor"/>
    </font>
    <font>
      <b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5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4" fillId="0" borderId="2" xfId="0" applyFont="1" applyBorder="1" applyAlignment="1">
      <alignment vertical="center" wrapText="1"/>
    </xf>
    <xf numFmtId="14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164" fontId="4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14" fontId="10" fillId="0" borderId="2" xfId="0" applyNumberFormat="1" applyFont="1" applyBorder="1" applyAlignment="1">
      <alignment vertical="center"/>
    </xf>
    <xf numFmtId="164" fontId="10" fillId="0" borderId="2" xfId="1" applyFont="1" applyBorder="1" applyAlignment="1">
      <alignment horizontal="center" vertical="center"/>
    </xf>
    <xf numFmtId="14" fontId="10" fillId="0" borderId="2" xfId="0" applyNumberFormat="1" applyFont="1" applyBorder="1" applyAlignment="1">
      <alignment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right"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vertical="center"/>
    </xf>
    <xf numFmtId="0" fontId="7" fillId="0" borderId="2" xfId="0" applyFont="1" applyBorder="1"/>
    <xf numFmtId="14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/>
    <xf numFmtId="0" fontId="8" fillId="0" borderId="2" xfId="0" applyFont="1" applyBorder="1"/>
    <xf numFmtId="4" fontId="8" fillId="0" borderId="2" xfId="0" applyNumberFormat="1" applyFont="1" applyBorder="1"/>
    <xf numFmtId="14" fontId="0" fillId="0" borderId="2" xfId="0" applyNumberFormat="1" applyBorder="1"/>
    <xf numFmtId="4" fontId="0" fillId="0" borderId="2" xfId="0" applyNumberFormat="1" applyBorder="1"/>
    <xf numFmtId="4" fontId="2" fillId="0" borderId="2" xfId="0" applyNumberFormat="1" applyFont="1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4" fontId="2" fillId="0" borderId="3" xfId="0" applyNumberFormat="1" applyFont="1" applyBorder="1"/>
    <xf numFmtId="0" fontId="17" fillId="2" borderId="0" xfId="2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" fontId="4" fillId="0" borderId="4" xfId="0" applyNumberFormat="1" applyFont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 wrapText="1"/>
    </xf>
    <xf numFmtId="164" fontId="4" fillId="0" borderId="4" xfId="1" applyFont="1" applyBorder="1" applyAlignment="1">
      <alignment horizontal="center" vertical="center" wrapText="1"/>
    </xf>
    <xf numFmtId="164" fontId="4" fillId="0" borderId="3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 xr:uid="{04FCF9A9-DD58-493A-A52C-5A444399EB11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1</xdr:row>
      <xdr:rowOff>102326</xdr:rowOff>
    </xdr:from>
    <xdr:to>
      <xdr:col>1</xdr:col>
      <xdr:colOff>647699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266E4E-F7DA-4000-9CB8-70F75D1E9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292826"/>
          <a:ext cx="1104899" cy="67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904875</xdr:colOff>
      <xdr:row>222</xdr:row>
      <xdr:rowOff>581025</xdr:rowOff>
    </xdr:from>
    <xdr:to>
      <xdr:col>3</xdr:col>
      <xdr:colOff>133350</xdr:colOff>
      <xdr:row>222</xdr:row>
      <xdr:rowOff>590550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42313DCE-08FA-4D3E-9C66-73FFD6B38C46}"/>
            </a:ext>
          </a:extLst>
        </xdr:cNvPr>
        <xdr:cNvCxnSpPr/>
      </xdr:nvCxnSpPr>
      <xdr:spPr>
        <a:xfrm flipV="1">
          <a:off x="3152775" y="50796825"/>
          <a:ext cx="18764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942816</xdr:colOff>
      <xdr:row>222</xdr:row>
      <xdr:rowOff>85725</xdr:rowOff>
    </xdr:from>
    <xdr:to>
      <xdr:col>2</xdr:col>
      <xdr:colOff>1935214</xdr:colOff>
      <xdr:row>223</xdr:row>
      <xdr:rowOff>15139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5844444-7BF7-415D-BD31-B86B3D545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716" y="50301525"/>
          <a:ext cx="992398" cy="586639"/>
        </a:xfrm>
        <a:prstGeom prst="rect">
          <a:avLst/>
        </a:prstGeom>
      </xdr:spPr>
    </xdr:pic>
    <xdr:clientData/>
  </xdr:twoCellAnchor>
  <xdr:twoCellAnchor editAs="oneCell">
    <xdr:from>
      <xdr:col>2</xdr:col>
      <xdr:colOff>1887894</xdr:colOff>
      <xdr:row>221</xdr:row>
      <xdr:rowOff>628651</xdr:rowOff>
    </xdr:from>
    <xdr:to>
      <xdr:col>3</xdr:col>
      <xdr:colOff>73139</xdr:colOff>
      <xdr:row>223</xdr:row>
      <xdr:rowOff>126655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2E7A630-7835-4574-AE80-954E5D47A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5794" y="50149126"/>
          <a:ext cx="833195" cy="8505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680357</xdr:colOff>
      <xdr:row>0</xdr:row>
      <xdr:rowOff>85725</xdr:rowOff>
    </xdr:from>
    <xdr:to>
      <xdr:col>1</xdr:col>
      <xdr:colOff>699407</xdr:colOff>
      <xdr:row>4</xdr:row>
      <xdr:rowOff>94043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89AE4C-E3B3-4E4F-A010-EC0ADD742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57" y="85725"/>
          <a:ext cx="1515836" cy="770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1156607</xdr:colOff>
      <xdr:row>49</xdr:row>
      <xdr:rowOff>381000</xdr:rowOff>
    </xdr:from>
    <xdr:to>
      <xdr:col>5</xdr:col>
      <xdr:colOff>1319893</xdr:colOff>
      <xdr:row>50</xdr:row>
      <xdr:rowOff>13608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DB6DE9C-207E-DE3A-8FF5-69F2F36DD40A}"/>
            </a:ext>
          </a:extLst>
        </xdr:cNvPr>
        <xdr:cNvCxnSpPr/>
      </xdr:nvCxnSpPr>
      <xdr:spPr>
        <a:xfrm flipV="1">
          <a:off x="5946321" y="39583179"/>
          <a:ext cx="3102429" cy="272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44905</xdr:colOff>
      <xdr:row>47</xdr:row>
      <xdr:rowOff>95250</xdr:rowOff>
    </xdr:from>
    <xdr:to>
      <xdr:col>5</xdr:col>
      <xdr:colOff>163566</xdr:colOff>
      <xdr:row>50</xdr:row>
      <xdr:rowOff>153932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BA2CCC7-42DC-9114-ACDA-7B6A59FEF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1084" y="38916429"/>
          <a:ext cx="1411339" cy="834289"/>
        </a:xfrm>
        <a:prstGeom prst="rect">
          <a:avLst/>
        </a:prstGeom>
      </xdr:spPr>
    </xdr:pic>
    <xdr:clientData/>
  </xdr:twoCellAnchor>
  <xdr:twoCellAnchor editAs="oneCell">
    <xdr:from>
      <xdr:col>5</xdr:col>
      <xdr:colOff>136071</xdr:colOff>
      <xdr:row>46</xdr:row>
      <xdr:rowOff>40822</xdr:rowOff>
    </xdr:from>
    <xdr:to>
      <xdr:col>5</xdr:col>
      <xdr:colOff>1333161</xdr:colOff>
      <xdr:row>51</xdr:row>
      <xdr:rowOff>106245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1F870F75-ECDB-4265-F1BE-A596A9D11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4928" y="38671501"/>
          <a:ext cx="1197090" cy="1222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97986-4C1E-4A67-ADE0-627EAC43F71D}">
  <dimension ref="A2:F225"/>
  <sheetViews>
    <sheetView view="pageBreakPreview" topLeftCell="A211" zoomScale="60" zoomScaleNormal="100" workbookViewId="0">
      <selection activeCell="J18" sqref="J18"/>
    </sheetView>
  </sheetViews>
  <sheetFormatPr baseColWidth="10" defaultRowHeight="15" x14ac:dyDescent="0.25"/>
  <cols>
    <col min="1" max="1" width="17.85546875" customWidth="1"/>
    <col min="2" max="2" width="15.85546875" customWidth="1"/>
    <col min="3" max="3" width="39.7109375" customWidth="1"/>
    <col min="4" max="4" width="49" customWidth="1"/>
    <col min="5" max="6" width="25" customWidth="1"/>
  </cols>
  <sheetData>
    <row r="2" spans="1:6" x14ac:dyDescent="0.25">
      <c r="A2" s="8"/>
      <c r="B2" s="8"/>
      <c r="C2" s="8"/>
      <c r="D2" s="8"/>
    </row>
    <row r="3" spans="1:6" ht="18.75" x14ac:dyDescent="0.25">
      <c r="A3" s="24"/>
      <c r="B3" s="25" t="s">
        <v>122</v>
      </c>
      <c r="C3" s="26"/>
      <c r="D3" s="27"/>
    </row>
    <row r="4" spans="1:6" ht="18" x14ac:dyDescent="0.25">
      <c r="A4" s="27" t="s">
        <v>123</v>
      </c>
      <c r="B4" s="8"/>
      <c r="C4" s="27" t="s">
        <v>124</v>
      </c>
      <c r="D4" s="8"/>
    </row>
    <row r="5" spans="1:6" ht="18.75" x14ac:dyDescent="0.25">
      <c r="A5" s="28"/>
      <c r="B5" s="28"/>
      <c r="C5" s="28" t="s">
        <v>125</v>
      </c>
      <c r="D5" s="28"/>
    </row>
    <row r="6" spans="1:6" x14ac:dyDescent="0.25">
      <c r="A6" s="8"/>
      <c r="B6" s="8"/>
      <c r="C6" s="8"/>
      <c r="D6" s="8"/>
    </row>
    <row r="8" spans="1:6" ht="28.5" customHeight="1" x14ac:dyDescent="0.25">
      <c r="A8" s="29" t="s">
        <v>126</v>
      </c>
      <c r="B8" s="29" t="s">
        <v>127</v>
      </c>
      <c r="C8" s="29" t="s">
        <v>128</v>
      </c>
      <c r="D8" s="29" t="s">
        <v>129</v>
      </c>
      <c r="E8" s="30" t="s">
        <v>130</v>
      </c>
      <c r="F8" s="29" t="s">
        <v>131</v>
      </c>
    </row>
    <row r="9" spans="1:6" ht="15.75" x14ac:dyDescent="0.25">
      <c r="A9" s="31" t="s">
        <v>132</v>
      </c>
      <c r="B9" s="32">
        <v>44784</v>
      </c>
      <c r="C9" s="31" t="s">
        <v>133</v>
      </c>
      <c r="D9" s="31" t="s">
        <v>134</v>
      </c>
      <c r="E9" s="33">
        <v>255352</v>
      </c>
      <c r="F9" s="34"/>
    </row>
    <row r="10" spans="1:6" ht="15.75" x14ac:dyDescent="0.25">
      <c r="A10" s="31"/>
      <c r="B10" s="32"/>
      <c r="C10" s="31"/>
      <c r="D10" s="35"/>
      <c r="E10" s="36">
        <f>+E9</f>
        <v>255352</v>
      </c>
      <c r="F10" s="34"/>
    </row>
    <row r="11" spans="1:6" ht="15.75" x14ac:dyDescent="0.25">
      <c r="A11" s="31"/>
      <c r="B11" s="32"/>
      <c r="C11" s="31"/>
      <c r="D11" s="35"/>
      <c r="E11" s="36"/>
      <c r="F11" s="34"/>
    </row>
    <row r="12" spans="1:6" ht="15.75" x14ac:dyDescent="0.25">
      <c r="A12" s="31" t="s">
        <v>135</v>
      </c>
      <c r="B12" s="32">
        <v>44802</v>
      </c>
      <c r="C12" s="31" t="s">
        <v>104</v>
      </c>
      <c r="D12" s="31" t="s">
        <v>136</v>
      </c>
      <c r="E12" s="33">
        <v>13401.59</v>
      </c>
      <c r="F12" s="34"/>
    </row>
    <row r="13" spans="1:6" ht="15.75" x14ac:dyDescent="0.25">
      <c r="A13" s="31"/>
      <c r="B13" s="32"/>
      <c r="C13" s="31"/>
      <c r="D13" s="35"/>
      <c r="E13" s="36">
        <v>13401.59</v>
      </c>
      <c r="F13" s="34"/>
    </row>
    <row r="14" spans="1:6" ht="15.75" x14ac:dyDescent="0.25">
      <c r="A14" s="31"/>
      <c r="B14" s="32"/>
      <c r="C14" s="31"/>
      <c r="D14" s="35"/>
      <c r="E14" s="36"/>
      <c r="F14" s="34"/>
    </row>
    <row r="15" spans="1:6" ht="15.75" x14ac:dyDescent="0.25">
      <c r="A15" s="31" t="s">
        <v>137</v>
      </c>
      <c r="B15" s="32">
        <v>44559</v>
      </c>
      <c r="C15" s="34" t="s">
        <v>138</v>
      </c>
      <c r="D15" s="34" t="s">
        <v>139</v>
      </c>
      <c r="E15" s="33">
        <v>3779.81</v>
      </c>
      <c r="F15" s="34"/>
    </row>
    <row r="16" spans="1:6" x14ac:dyDescent="0.25">
      <c r="A16" s="34" t="s">
        <v>140</v>
      </c>
      <c r="B16" s="37">
        <v>44593</v>
      </c>
      <c r="C16" s="34" t="s">
        <v>138</v>
      </c>
      <c r="D16" s="34" t="s">
        <v>139</v>
      </c>
      <c r="E16" s="38">
        <v>4319.78</v>
      </c>
      <c r="F16" s="34"/>
    </row>
    <row r="17" spans="1:6" x14ac:dyDescent="0.25">
      <c r="A17" s="34" t="s">
        <v>141</v>
      </c>
      <c r="B17" s="37">
        <v>44578</v>
      </c>
      <c r="C17" s="34" t="s">
        <v>138</v>
      </c>
      <c r="D17" s="34" t="s">
        <v>139</v>
      </c>
      <c r="E17" s="38">
        <v>4019.8</v>
      </c>
      <c r="F17" s="34"/>
    </row>
    <row r="18" spans="1:6" x14ac:dyDescent="0.25">
      <c r="A18" s="34" t="s">
        <v>142</v>
      </c>
      <c r="B18" s="37">
        <v>44603</v>
      </c>
      <c r="C18" s="34" t="s">
        <v>138</v>
      </c>
      <c r="D18" s="34" t="s">
        <v>139</v>
      </c>
      <c r="E18" s="38">
        <v>3500.25</v>
      </c>
      <c r="F18" s="34"/>
    </row>
    <row r="19" spans="1:6" x14ac:dyDescent="0.25">
      <c r="A19" s="34" t="s">
        <v>143</v>
      </c>
      <c r="B19" s="37">
        <v>44606</v>
      </c>
      <c r="C19" s="34" t="s">
        <v>138</v>
      </c>
      <c r="D19" s="34" t="s">
        <v>139</v>
      </c>
      <c r="E19" s="38">
        <v>3900</v>
      </c>
      <c r="F19" s="38"/>
    </row>
    <row r="20" spans="1:6" x14ac:dyDescent="0.25">
      <c r="A20" s="34" t="s">
        <v>144</v>
      </c>
      <c r="B20" s="37">
        <v>44613</v>
      </c>
      <c r="C20" s="34" t="s">
        <v>138</v>
      </c>
      <c r="D20" s="34" t="s">
        <v>139</v>
      </c>
      <c r="E20" s="38">
        <v>2080</v>
      </c>
      <c r="F20" s="34"/>
    </row>
    <row r="21" spans="1:6" x14ac:dyDescent="0.25">
      <c r="A21" s="34" t="s">
        <v>145</v>
      </c>
      <c r="B21" s="37">
        <v>44620</v>
      </c>
      <c r="C21" s="34" t="s">
        <v>138</v>
      </c>
      <c r="D21" s="34" t="s">
        <v>139</v>
      </c>
      <c r="E21" s="38">
        <v>4680</v>
      </c>
      <c r="F21" s="38"/>
    </row>
    <row r="22" spans="1:6" x14ac:dyDescent="0.25">
      <c r="A22" s="34" t="s">
        <v>146</v>
      </c>
      <c r="B22" s="37">
        <v>44565</v>
      </c>
      <c r="C22" s="34" t="s">
        <v>138</v>
      </c>
      <c r="D22" s="34" t="s">
        <v>139</v>
      </c>
      <c r="E22" s="38">
        <v>1500</v>
      </c>
      <c r="F22" s="34"/>
    </row>
    <row r="23" spans="1:6" x14ac:dyDescent="0.25">
      <c r="A23" s="34" t="s">
        <v>147</v>
      </c>
      <c r="B23" s="37">
        <v>44565</v>
      </c>
      <c r="C23" s="34" t="s">
        <v>138</v>
      </c>
      <c r="D23" s="34" t="s">
        <v>139</v>
      </c>
      <c r="E23" s="38">
        <v>2210.0700000000002</v>
      </c>
      <c r="F23" s="34"/>
    </row>
    <row r="24" spans="1:6" x14ac:dyDescent="0.25">
      <c r="A24" s="34" t="s">
        <v>148</v>
      </c>
      <c r="B24" s="37">
        <v>44592</v>
      </c>
      <c r="C24" s="34" t="s">
        <v>138</v>
      </c>
      <c r="D24" s="34" t="s">
        <v>139</v>
      </c>
      <c r="E24" s="38">
        <v>2210.0700000000002</v>
      </c>
      <c r="F24" s="38"/>
    </row>
    <row r="25" spans="1:6" x14ac:dyDescent="0.25">
      <c r="A25" s="34" t="s">
        <v>149</v>
      </c>
      <c r="B25" s="37">
        <v>44628</v>
      </c>
      <c r="C25" s="34" t="s">
        <v>138</v>
      </c>
      <c r="D25" s="34" t="s">
        <v>139</v>
      </c>
      <c r="E25" s="38">
        <v>1820</v>
      </c>
      <c r="F25" s="34"/>
    </row>
    <row r="26" spans="1:6" x14ac:dyDescent="0.25">
      <c r="A26" s="34" t="s">
        <v>150</v>
      </c>
      <c r="B26" s="37">
        <v>44630</v>
      </c>
      <c r="C26" s="34" t="s">
        <v>138</v>
      </c>
      <c r="D26" s="34" t="s">
        <v>139</v>
      </c>
      <c r="E26" s="38">
        <v>3960</v>
      </c>
      <c r="F26" s="34"/>
    </row>
    <row r="27" spans="1:6" x14ac:dyDescent="0.25">
      <c r="A27" s="34" t="s">
        <v>151</v>
      </c>
      <c r="B27" s="37">
        <v>44641</v>
      </c>
      <c r="C27" s="34" t="s">
        <v>138</v>
      </c>
      <c r="D27" s="34" t="s">
        <v>139</v>
      </c>
      <c r="E27" s="38">
        <v>1885</v>
      </c>
      <c r="F27" s="34"/>
    </row>
    <row r="28" spans="1:6" x14ac:dyDescent="0.25">
      <c r="A28" s="34" t="s">
        <v>152</v>
      </c>
      <c r="B28" s="37">
        <v>44643</v>
      </c>
      <c r="C28" s="34" t="s">
        <v>138</v>
      </c>
      <c r="D28" s="34" t="s">
        <v>153</v>
      </c>
      <c r="E28" s="38">
        <v>4200.3</v>
      </c>
      <c r="F28" s="34"/>
    </row>
    <row r="29" spans="1:6" x14ac:dyDescent="0.25">
      <c r="A29" s="34" t="s">
        <v>154</v>
      </c>
      <c r="B29" s="37">
        <v>44643</v>
      </c>
      <c r="C29" s="34" t="s">
        <v>138</v>
      </c>
      <c r="D29" s="34" t="s">
        <v>139</v>
      </c>
      <c r="E29" s="38">
        <v>4200</v>
      </c>
      <c r="F29" s="34"/>
    </row>
    <row r="30" spans="1:6" x14ac:dyDescent="0.25">
      <c r="A30" s="34" t="s">
        <v>155</v>
      </c>
      <c r="B30" s="37">
        <v>44658</v>
      </c>
      <c r="C30" s="34" t="s">
        <v>138</v>
      </c>
      <c r="D30" s="34" t="s">
        <v>139</v>
      </c>
      <c r="E30" s="38">
        <v>1950</v>
      </c>
      <c r="F30" s="34"/>
    </row>
    <row r="31" spans="1:6" x14ac:dyDescent="0.25">
      <c r="A31" s="34" t="s">
        <v>156</v>
      </c>
      <c r="B31" s="37">
        <v>44656</v>
      </c>
      <c r="C31" s="34" t="s">
        <v>138</v>
      </c>
      <c r="D31" s="34" t="s">
        <v>139</v>
      </c>
      <c r="E31" s="38">
        <v>3960</v>
      </c>
      <c r="F31" s="34"/>
    </row>
    <row r="32" spans="1:6" x14ac:dyDescent="0.25">
      <c r="A32" s="34" t="s">
        <v>157</v>
      </c>
      <c r="B32" s="37">
        <v>44670</v>
      </c>
      <c r="C32" s="34" t="s">
        <v>138</v>
      </c>
      <c r="D32" s="34" t="s">
        <v>139</v>
      </c>
      <c r="E32" s="38">
        <v>1540</v>
      </c>
      <c r="F32" s="34"/>
    </row>
    <row r="33" spans="1:6" x14ac:dyDescent="0.25">
      <c r="A33" s="34" t="s">
        <v>158</v>
      </c>
      <c r="B33" s="37">
        <v>44672</v>
      </c>
      <c r="C33" s="34" t="s">
        <v>138</v>
      </c>
      <c r="D33" s="34" t="s">
        <v>139</v>
      </c>
      <c r="E33" s="38">
        <v>4900</v>
      </c>
      <c r="F33" s="34"/>
    </row>
    <row r="34" spans="1:6" x14ac:dyDescent="0.25">
      <c r="A34" s="34" t="s">
        <v>159</v>
      </c>
      <c r="B34" s="37">
        <v>44680</v>
      </c>
      <c r="C34" s="34" t="s">
        <v>138</v>
      </c>
      <c r="D34" s="34" t="s">
        <v>139</v>
      </c>
      <c r="E34" s="38">
        <v>1330</v>
      </c>
      <c r="F34" s="34"/>
    </row>
    <row r="35" spans="1:6" x14ac:dyDescent="0.25">
      <c r="A35" s="34" t="s">
        <v>160</v>
      </c>
      <c r="B35" s="37">
        <v>44680</v>
      </c>
      <c r="C35" s="34" t="s">
        <v>138</v>
      </c>
      <c r="D35" s="34" t="s">
        <v>139</v>
      </c>
      <c r="E35" s="38">
        <v>1330</v>
      </c>
      <c r="F35" s="34"/>
    </row>
    <row r="36" spans="1:6" x14ac:dyDescent="0.25">
      <c r="A36" s="34" t="s">
        <v>161</v>
      </c>
      <c r="B36" s="37">
        <v>44687</v>
      </c>
      <c r="C36" s="34" t="s">
        <v>138</v>
      </c>
      <c r="D36" s="34" t="s">
        <v>139</v>
      </c>
      <c r="E36" s="38">
        <v>3780</v>
      </c>
      <c r="F36" s="34"/>
    </row>
    <row r="37" spans="1:6" x14ac:dyDescent="0.25">
      <c r="A37" s="34" t="s">
        <v>162</v>
      </c>
      <c r="B37" s="37">
        <v>44693</v>
      </c>
      <c r="C37" s="34" t="s">
        <v>138</v>
      </c>
      <c r="D37" s="34" t="s">
        <v>139</v>
      </c>
      <c r="E37" s="38">
        <v>1950</v>
      </c>
      <c r="F37" s="34"/>
    </row>
    <row r="38" spans="1:6" x14ac:dyDescent="0.25">
      <c r="A38" s="34" t="s">
        <v>163</v>
      </c>
      <c r="B38" s="37">
        <v>44697</v>
      </c>
      <c r="C38" s="34" t="s">
        <v>138</v>
      </c>
      <c r="D38" s="34" t="s">
        <v>139</v>
      </c>
      <c r="E38" s="38">
        <v>3180</v>
      </c>
      <c r="F38" s="34"/>
    </row>
    <row r="39" spans="1:6" x14ac:dyDescent="0.25">
      <c r="A39" s="34" t="s">
        <v>164</v>
      </c>
      <c r="B39" s="37">
        <v>44705</v>
      </c>
      <c r="C39" s="34" t="s">
        <v>138</v>
      </c>
      <c r="D39" s="34" t="s">
        <v>139</v>
      </c>
      <c r="E39" s="38">
        <v>4320</v>
      </c>
      <c r="F39" s="34"/>
    </row>
    <row r="40" spans="1:6" x14ac:dyDescent="0.25">
      <c r="A40" s="34" t="s">
        <v>165</v>
      </c>
      <c r="B40" s="37">
        <v>44708</v>
      </c>
      <c r="C40" s="34" t="s">
        <v>138</v>
      </c>
      <c r="D40" s="34" t="s">
        <v>139</v>
      </c>
      <c r="E40" s="38">
        <v>5600.4</v>
      </c>
      <c r="F40" s="34"/>
    </row>
    <row r="41" spans="1:6" x14ac:dyDescent="0.25">
      <c r="A41" s="34" t="s">
        <v>166</v>
      </c>
      <c r="B41" s="37">
        <v>44714</v>
      </c>
      <c r="C41" s="34" t="s">
        <v>138</v>
      </c>
      <c r="D41" s="34" t="s">
        <v>139</v>
      </c>
      <c r="E41" s="38">
        <v>3120</v>
      </c>
      <c r="F41" s="34"/>
    </row>
    <row r="42" spans="1:6" x14ac:dyDescent="0.25">
      <c r="A42" s="34" t="s">
        <v>167</v>
      </c>
      <c r="B42" s="37">
        <v>44718</v>
      </c>
      <c r="C42" s="34" t="s">
        <v>138</v>
      </c>
      <c r="D42" s="34" t="s">
        <v>139</v>
      </c>
      <c r="E42" s="38">
        <v>1190</v>
      </c>
      <c r="F42" s="34"/>
    </row>
    <row r="43" spans="1:6" x14ac:dyDescent="0.25">
      <c r="A43" s="34" t="s">
        <v>168</v>
      </c>
      <c r="B43" s="37">
        <v>44720</v>
      </c>
      <c r="C43" s="34" t="s">
        <v>138</v>
      </c>
      <c r="D43" s="34" t="s">
        <v>139</v>
      </c>
      <c r="E43" s="38">
        <v>3900</v>
      </c>
      <c r="F43" s="34"/>
    </row>
    <row r="44" spans="1:6" x14ac:dyDescent="0.25">
      <c r="A44" s="34" t="s">
        <v>169</v>
      </c>
      <c r="B44" s="37">
        <v>44729</v>
      </c>
      <c r="C44" s="34" t="s">
        <v>138</v>
      </c>
      <c r="D44" s="34" t="s">
        <v>139</v>
      </c>
      <c r="E44" s="38">
        <v>3660</v>
      </c>
      <c r="F44" s="34"/>
    </row>
    <row r="45" spans="1:6" x14ac:dyDescent="0.25">
      <c r="A45" s="34" t="s">
        <v>170</v>
      </c>
      <c r="B45" s="37">
        <v>44733</v>
      </c>
      <c r="C45" s="34" t="s">
        <v>138</v>
      </c>
      <c r="D45" s="34" t="s">
        <v>139</v>
      </c>
      <c r="E45" s="38">
        <v>2015</v>
      </c>
      <c r="F45" s="34"/>
    </row>
    <row r="46" spans="1:6" x14ac:dyDescent="0.25">
      <c r="A46" s="34" t="s">
        <v>171</v>
      </c>
      <c r="B46" s="37">
        <v>44680</v>
      </c>
      <c r="C46" s="34" t="s">
        <v>138</v>
      </c>
      <c r="D46" s="34" t="s">
        <v>139</v>
      </c>
      <c r="E46" s="38">
        <v>1330</v>
      </c>
      <c r="F46" s="34"/>
    </row>
    <row r="47" spans="1:6" x14ac:dyDescent="0.25">
      <c r="A47" s="34" t="s">
        <v>172</v>
      </c>
      <c r="B47" s="37">
        <v>44735</v>
      </c>
      <c r="C47" s="34" t="s">
        <v>138</v>
      </c>
      <c r="D47" s="34" t="s">
        <v>139</v>
      </c>
      <c r="E47" s="38">
        <v>2470</v>
      </c>
      <c r="F47" s="34"/>
    </row>
    <row r="48" spans="1:6" x14ac:dyDescent="0.25">
      <c r="A48" s="34" t="s">
        <v>173</v>
      </c>
      <c r="B48" s="37">
        <v>44743</v>
      </c>
      <c r="C48" s="34" t="s">
        <v>138</v>
      </c>
      <c r="D48" s="34" t="s">
        <v>139</v>
      </c>
      <c r="E48" s="38">
        <v>1560</v>
      </c>
      <c r="F48" s="34"/>
    </row>
    <row r="49" spans="1:6" x14ac:dyDescent="0.25">
      <c r="A49" s="34" t="s">
        <v>174</v>
      </c>
      <c r="B49" s="37">
        <v>44743</v>
      </c>
      <c r="C49" s="34" t="s">
        <v>138</v>
      </c>
      <c r="D49" s="34" t="s">
        <v>139</v>
      </c>
      <c r="E49" s="38">
        <v>3360</v>
      </c>
      <c r="F49" s="34"/>
    </row>
    <row r="50" spans="1:6" x14ac:dyDescent="0.25">
      <c r="A50" s="34" t="s">
        <v>175</v>
      </c>
      <c r="B50" s="37">
        <v>44754</v>
      </c>
      <c r="C50" s="34" t="s">
        <v>138</v>
      </c>
      <c r="D50" s="34" t="s">
        <v>139</v>
      </c>
      <c r="E50" s="38">
        <v>3180</v>
      </c>
      <c r="F50" s="34"/>
    </row>
    <row r="51" spans="1:6" x14ac:dyDescent="0.25">
      <c r="A51" s="34" t="s">
        <v>176</v>
      </c>
      <c r="B51" s="37">
        <v>44755</v>
      </c>
      <c r="C51" s="34" t="s">
        <v>138</v>
      </c>
      <c r="D51" s="34" t="s">
        <v>139</v>
      </c>
      <c r="E51" s="38">
        <v>1560</v>
      </c>
      <c r="F51" s="34"/>
    </row>
    <row r="52" spans="1:6" x14ac:dyDescent="0.25">
      <c r="A52" s="34" t="s">
        <v>177</v>
      </c>
      <c r="B52" s="37">
        <v>44768</v>
      </c>
      <c r="C52" s="34" t="s">
        <v>138</v>
      </c>
      <c r="D52" s="34" t="s">
        <v>139</v>
      </c>
      <c r="E52" s="38">
        <v>1755</v>
      </c>
      <c r="F52" s="34"/>
    </row>
    <row r="53" spans="1:6" x14ac:dyDescent="0.25">
      <c r="A53" s="34" t="s">
        <v>178</v>
      </c>
      <c r="B53" s="37">
        <v>44680</v>
      </c>
      <c r="C53" s="34" t="s">
        <v>138</v>
      </c>
      <c r="D53" s="34" t="s">
        <v>139</v>
      </c>
      <c r="E53" s="38">
        <v>1330</v>
      </c>
      <c r="F53" s="34"/>
    </row>
    <row r="54" spans="1:6" x14ac:dyDescent="0.25">
      <c r="A54" s="34" t="s">
        <v>179</v>
      </c>
      <c r="B54" s="37">
        <v>44707</v>
      </c>
      <c r="C54" s="34" t="s">
        <v>138</v>
      </c>
      <c r="D54" s="34" t="s">
        <v>139</v>
      </c>
      <c r="E54" s="38">
        <v>2145</v>
      </c>
      <c r="F54" s="34"/>
    </row>
    <row r="55" spans="1:6" x14ac:dyDescent="0.25">
      <c r="A55" s="34" t="s">
        <v>180</v>
      </c>
      <c r="B55" s="37">
        <v>44774</v>
      </c>
      <c r="C55" s="34" t="s">
        <v>138</v>
      </c>
      <c r="D55" s="34" t="s">
        <v>139</v>
      </c>
      <c r="E55" s="38">
        <v>3240</v>
      </c>
      <c r="F55" s="34"/>
    </row>
    <row r="56" spans="1:6" x14ac:dyDescent="0.25">
      <c r="A56" s="34" t="s">
        <v>181</v>
      </c>
      <c r="B56" s="37">
        <v>44781</v>
      </c>
      <c r="C56" s="34" t="s">
        <v>138</v>
      </c>
      <c r="D56" s="34" t="s">
        <v>139</v>
      </c>
      <c r="E56" s="38">
        <v>7750</v>
      </c>
      <c r="F56" s="34"/>
    </row>
    <row r="57" spans="1:6" x14ac:dyDescent="0.25">
      <c r="A57" s="34" t="s">
        <v>182</v>
      </c>
      <c r="B57" s="37">
        <v>44784</v>
      </c>
      <c r="C57" s="34" t="s">
        <v>138</v>
      </c>
      <c r="D57" s="34" t="s">
        <v>139</v>
      </c>
      <c r="E57" s="38">
        <v>1400</v>
      </c>
      <c r="F57" s="34"/>
    </row>
    <row r="58" spans="1:6" x14ac:dyDescent="0.25">
      <c r="A58" s="34" t="s">
        <v>183</v>
      </c>
      <c r="B58" s="37">
        <v>44785</v>
      </c>
      <c r="C58" s="34" t="s">
        <v>138</v>
      </c>
      <c r="D58" s="34" t="s">
        <v>139</v>
      </c>
      <c r="E58" s="38">
        <v>4140</v>
      </c>
      <c r="F58" s="34"/>
    </row>
    <row r="59" spans="1:6" x14ac:dyDescent="0.25">
      <c r="A59" s="34" t="s">
        <v>184</v>
      </c>
      <c r="B59" s="37">
        <v>44797</v>
      </c>
      <c r="C59" s="34" t="s">
        <v>138</v>
      </c>
      <c r="D59" s="34" t="s">
        <v>139</v>
      </c>
      <c r="E59" s="38">
        <v>3180</v>
      </c>
      <c r="F59" s="34"/>
    </row>
    <row r="60" spans="1:6" x14ac:dyDescent="0.25">
      <c r="A60" s="34"/>
      <c r="B60" s="37"/>
      <c r="C60" s="34"/>
      <c r="D60" s="34"/>
      <c r="E60" s="39">
        <f>SUM(E16:E54)+E15+E55+E56+E57+E58+E59</f>
        <v>134390.47999999998</v>
      </c>
      <c r="F60" s="34"/>
    </row>
    <row r="61" spans="1:6" x14ac:dyDescent="0.25">
      <c r="A61" s="34"/>
      <c r="B61" s="37"/>
      <c r="C61" s="34"/>
      <c r="D61" s="34"/>
      <c r="E61" s="39"/>
      <c r="F61" s="34"/>
    </row>
    <row r="62" spans="1:6" ht="30" x14ac:dyDescent="0.25">
      <c r="A62" s="34" t="s">
        <v>185</v>
      </c>
      <c r="B62" s="37">
        <v>44757</v>
      </c>
      <c r="C62" s="40" t="s">
        <v>186</v>
      </c>
      <c r="D62" s="40" t="s">
        <v>187</v>
      </c>
      <c r="E62" s="38">
        <v>105124.45</v>
      </c>
      <c r="F62" s="34"/>
    </row>
    <row r="63" spans="1:6" x14ac:dyDescent="0.25">
      <c r="A63" s="34"/>
      <c r="B63" s="37"/>
      <c r="C63" s="34"/>
      <c r="D63" s="34"/>
      <c r="E63" s="39">
        <v>105124.45</v>
      </c>
      <c r="F63" s="34"/>
    </row>
    <row r="64" spans="1:6" x14ac:dyDescent="0.25">
      <c r="A64" s="34"/>
      <c r="B64" s="34"/>
      <c r="C64" s="34"/>
      <c r="D64" s="34"/>
      <c r="E64" s="34"/>
      <c r="F64" s="34"/>
    </row>
    <row r="65" spans="1:6" x14ac:dyDescent="0.25">
      <c r="A65" s="37" t="s">
        <v>188</v>
      </c>
      <c r="B65" s="37">
        <v>44792</v>
      </c>
      <c r="C65" s="34" t="s">
        <v>9</v>
      </c>
      <c r="D65" s="34" t="s">
        <v>189</v>
      </c>
      <c r="E65" s="38">
        <v>8533.76</v>
      </c>
      <c r="F65" s="34"/>
    </row>
    <row r="66" spans="1:6" x14ac:dyDescent="0.25">
      <c r="A66" s="37"/>
      <c r="B66" s="37"/>
      <c r="C66" s="34"/>
      <c r="D66" s="34"/>
      <c r="E66" s="39">
        <f>+E65</f>
        <v>8533.76</v>
      </c>
      <c r="F66" s="34"/>
    </row>
    <row r="67" spans="1:6" x14ac:dyDescent="0.25">
      <c r="A67" s="37"/>
      <c r="B67" s="37"/>
      <c r="C67" s="34"/>
      <c r="D67" s="34"/>
      <c r="E67" s="39"/>
      <c r="F67" s="34"/>
    </row>
    <row r="68" spans="1:6" ht="45" x14ac:dyDescent="0.25">
      <c r="A68" s="37" t="s">
        <v>190</v>
      </c>
      <c r="B68" s="37">
        <v>44775</v>
      </c>
      <c r="C68" s="34" t="s">
        <v>191</v>
      </c>
      <c r="D68" s="40" t="s">
        <v>192</v>
      </c>
      <c r="E68" s="38">
        <v>12174.87</v>
      </c>
      <c r="F68" s="34"/>
    </row>
    <row r="69" spans="1:6" ht="45" x14ac:dyDescent="0.25">
      <c r="A69" s="37" t="s">
        <v>193</v>
      </c>
      <c r="B69" s="37">
        <v>44784</v>
      </c>
      <c r="C69" s="34" t="s">
        <v>191</v>
      </c>
      <c r="D69" s="40" t="s">
        <v>194</v>
      </c>
      <c r="E69" s="38">
        <v>12774.82</v>
      </c>
      <c r="F69" s="34"/>
    </row>
    <row r="70" spans="1:6" x14ac:dyDescent="0.25">
      <c r="A70" s="37"/>
      <c r="B70" s="37"/>
      <c r="C70" s="34"/>
      <c r="D70" s="40"/>
      <c r="E70" s="39">
        <f>+E68+E69</f>
        <v>24949.690000000002</v>
      </c>
      <c r="F70" s="34"/>
    </row>
    <row r="71" spans="1:6" x14ac:dyDescent="0.25">
      <c r="A71" s="37"/>
      <c r="B71" s="37"/>
      <c r="C71" s="34"/>
      <c r="D71" s="40"/>
      <c r="E71" s="39"/>
      <c r="F71" s="34"/>
    </row>
    <row r="72" spans="1:6" ht="30" x14ac:dyDescent="0.25">
      <c r="A72" s="37" t="s">
        <v>195</v>
      </c>
      <c r="B72" s="37">
        <v>44784</v>
      </c>
      <c r="C72" s="34" t="s">
        <v>196</v>
      </c>
      <c r="D72" s="40" t="s">
        <v>197</v>
      </c>
      <c r="E72" s="38">
        <v>38659.5</v>
      </c>
      <c r="F72" s="34"/>
    </row>
    <row r="73" spans="1:6" x14ac:dyDescent="0.25">
      <c r="A73" s="37"/>
      <c r="B73" s="37"/>
      <c r="C73" s="34"/>
      <c r="D73" s="40"/>
      <c r="E73" s="39">
        <v>38659.5</v>
      </c>
      <c r="F73" s="34"/>
    </row>
    <row r="74" spans="1:6" x14ac:dyDescent="0.25">
      <c r="A74" s="37"/>
      <c r="B74" s="37"/>
      <c r="C74" s="34"/>
      <c r="D74" s="34"/>
      <c r="E74" s="39"/>
      <c r="F74" s="34"/>
    </row>
    <row r="75" spans="1:6" ht="45" x14ac:dyDescent="0.25">
      <c r="A75" s="37" t="s">
        <v>198</v>
      </c>
      <c r="B75" s="37">
        <v>44771</v>
      </c>
      <c r="C75" s="34" t="s">
        <v>199</v>
      </c>
      <c r="D75" s="40" t="s">
        <v>200</v>
      </c>
      <c r="E75" s="38">
        <v>49932.62</v>
      </c>
      <c r="F75" s="34"/>
    </row>
    <row r="76" spans="1:6" x14ac:dyDescent="0.25">
      <c r="A76" s="37"/>
      <c r="B76" s="37"/>
      <c r="C76" s="34"/>
      <c r="D76" s="34"/>
      <c r="E76" s="39">
        <v>49932.62</v>
      </c>
      <c r="F76" s="34"/>
    </row>
    <row r="77" spans="1:6" x14ac:dyDescent="0.25">
      <c r="A77" s="37"/>
      <c r="B77" s="37"/>
      <c r="C77" s="34"/>
      <c r="D77" s="34"/>
      <c r="E77" s="39"/>
      <c r="F77" s="34"/>
    </row>
    <row r="78" spans="1:6" ht="30" x14ac:dyDescent="0.25">
      <c r="A78" s="37" t="s">
        <v>201</v>
      </c>
      <c r="B78" s="37">
        <v>44763</v>
      </c>
      <c r="C78" s="40" t="s">
        <v>202</v>
      </c>
      <c r="D78" s="34" t="s">
        <v>203</v>
      </c>
      <c r="E78" s="38">
        <v>59161.15</v>
      </c>
      <c r="F78" s="34"/>
    </row>
    <row r="79" spans="1:6" x14ac:dyDescent="0.25">
      <c r="A79" s="37"/>
      <c r="B79" s="37"/>
      <c r="C79" s="34"/>
      <c r="D79" s="34"/>
      <c r="E79" s="39">
        <v>59161.15</v>
      </c>
      <c r="F79" s="34"/>
    </row>
    <row r="80" spans="1:6" x14ac:dyDescent="0.25">
      <c r="A80" s="37"/>
      <c r="B80" s="37"/>
      <c r="C80" s="34"/>
      <c r="D80" s="34"/>
      <c r="E80" s="39"/>
      <c r="F80" s="34"/>
    </row>
    <row r="81" spans="1:6" x14ac:dyDescent="0.25">
      <c r="A81" s="37" t="s">
        <v>204</v>
      </c>
      <c r="B81" s="37">
        <v>44781</v>
      </c>
      <c r="C81" s="34" t="s">
        <v>205</v>
      </c>
      <c r="D81" s="34" t="s">
        <v>206</v>
      </c>
      <c r="E81" s="38">
        <v>28320</v>
      </c>
      <c r="F81" s="34"/>
    </row>
    <row r="82" spans="1:6" x14ac:dyDescent="0.25">
      <c r="A82" s="37"/>
      <c r="B82" s="37"/>
      <c r="C82" s="34"/>
      <c r="D82" s="34"/>
      <c r="E82" s="39">
        <f>+E81</f>
        <v>28320</v>
      </c>
      <c r="F82" s="34"/>
    </row>
    <row r="83" spans="1:6" x14ac:dyDescent="0.25">
      <c r="A83" s="37"/>
      <c r="B83" s="37"/>
      <c r="C83" s="34"/>
      <c r="D83" s="34"/>
      <c r="E83" s="39"/>
      <c r="F83" s="34"/>
    </row>
    <row r="84" spans="1:6" x14ac:dyDescent="0.25">
      <c r="A84" s="37" t="s">
        <v>207</v>
      </c>
      <c r="B84" s="37">
        <v>44801</v>
      </c>
      <c r="C84" s="34" t="s">
        <v>25</v>
      </c>
      <c r="D84" s="34" t="s">
        <v>208</v>
      </c>
      <c r="E84" s="38">
        <v>5585.79</v>
      </c>
      <c r="F84" s="34"/>
    </row>
    <row r="85" spans="1:6" x14ac:dyDescent="0.25">
      <c r="A85" s="37" t="s">
        <v>209</v>
      </c>
      <c r="B85" s="37">
        <v>44801</v>
      </c>
      <c r="C85" s="34" t="s">
        <v>25</v>
      </c>
      <c r="D85" s="34" t="s">
        <v>208</v>
      </c>
      <c r="E85" s="38">
        <v>52049.89</v>
      </c>
      <c r="F85" s="34"/>
    </row>
    <row r="86" spans="1:6" x14ac:dyDescent="0.25">
      <c r="A86" s="37" t="s">
        <v>210</v>
      </c>
      <c r="B86" s="37">
        <v>44801</v>
      </c>
      <c r="C86" s="34" t="s">
        <v>25</v>
      </c>
      <c r="D86" s="34" t="s">
        <v>208</v>
      </c>
      <c r="E86" s="38">
        <v>79967.78</v>
      </c>
      <c r="F86" s="34"/>
    </row>
    <row r="87" spans="1:6" x14ac:dyDescent="0.25">
      <c r="A87" s="37"/>
      <c r="B87" s="37"/>
      <c r="C87" s="34"/>
      <c r="D87" s="34"/>
      <c r="E87" s="39">
        <f>+E84+E85+E86</f>
        <v>137603.46</v>
      </c>
      <c r="F87" s="34"/>
    </row>
    <row r="88" spans="1:6" x14ac:dyDescent="0.25">
      <c r="A88" s="37"/>
      <c r="B88" s="37"/>
      <c r="C88" s="34"/>
      <c r="D88" s="34"/>
      <c r="E88" s="39"/>
      <c r="F88" s="34"/>
    </row>
    <row r="89" spans="1:6" x14ac:dyDescent="0.25">
      <c r="A89" s="37" t="s">
        <v>211</v>
      </c>
      <c r="B89" s="37">
        <v>44777</v>
      </c>
      <c r="C89" s="34" t="s">
        <v>58</v>
      </c>
      <c r="D89" s="34" t="s">
        <v>212</v>
      </c>
      <c r="E89" s="38">
        <v>601654.47</v>
      </c>
      <c r="F89" s="34"/>
    </row>
    <row r="90" spans="1:6" x14ac:dyDescent="0.25">
      <c r="A90" s="37" t="s">
        <v>213</v>
      </c>
      <c r="B90" s="37">
        <v>44790</v>
      </c>
      <c r="C90" s="34" t="s">
        <v>58</v>
      </c>
      <c r="D90" s="34" t="s">
        <v>214</v>
      </c>
      <c r="E90" s="38">
        <v>216877.59</v>
      </c>
      <c r="F90" s="34"/>
    </row>
    <row r="91" spans="1:6" x14ac:dyDescent="0.25">
      <c r="A91" s="37"/>
      <c r="B91" s="37"/>
      <c r="C91" s="34"/>
      <c r="D91" s="34"/>
      <c r="E91" s="39">
        <f>+E89+E90</f>
        <v>818532.05999999994</v>
      </c>
      <c r="F91" s="34"/>
    </row>
    <row r="92" spans="1:6" x14ac:dyDescent="0.25">
      <c r="A92" s="37"/>
      <c r="B92" s="37"/>
      <c r="C92" s="34"/>
      <c r="D92" s="34"/>
      <c r="E92" s="39"/>
      <c r="F92" s="34"/>
    </row>
    <row r="93" spans="1:6" ht="30" x14ac:dyDescent="0.25">
      <c r="A93" s="37" t="s">
        <v>215</v>
      </c>
      <c r="B93" s="37">
        <v>44713</v>
      </c>
      <c r="C93" s="40" t="s">
        <v>216</v>
      </c>
      <c r="D93" s="34" t="s">
        <v>217</v>
      </c>
      <c r="E93" s="38">
        <v>15794</v>
      </c>
      <c r="F93" s="34"/>
    </row>
    <row r="94" spans="1:6" ht="30" x14ac:dyDescent="0.25">
      <c r="A94" s="37" t="s">
        <v>218</v>
      </c>
      <c r="B94" s="37">
        <v>44713</v>
      </c>
      <c r="C94" s="40" t="s">
        <v>216</v>
      </c>
      <c r="D94" s="34" t="s">
        <v>217</v>
      </c>
      <c r="E94" s="38">
        <v>100.8</v>
      </c>
      <c r="F94" s="34"/>
    </row>
    <row r="95" spans="1:6" ht="30" x14ac:dyDescent="0.25">
      <c r="A95" s="37" t="s">
        <v>219</v>
      </c>
      <c r="B95" s="37">
        <v>44713</v>
      </c>
      <c r="C95" s="40" t="s">
        <v>216</v>
      </c>
      <c r="D95" s="34" t="s">
        <v>217</v>
      </c>
      <c r="E95" s="38">
        <v>300</v>
      </c>
      <c r="F95" s="34"/>
    </row>
    <row r="96" spans="1:6" ht="30" x14ac:dyDescent="0.25">
      <c r="A96" s="37" t="s">
        <v>220</v>
      </c>
      <c r="B96" s="37">
        <v>44743</v>
      </c>
      <c r="C96" s="40" t="s">
        <v>216</v>
      </c>
      <c r="D96" s="34" t="s">
        <v>221</v>
      </c>
      <c r="E96" s="38">
        <v>15794</v>
      </c>
      <c r="F96" s="34"/>
    </row>
    <row r="97" spans="1:6" ht="30" x14ac:dyDescent="0.25">
      <c r="A97" s="37" t="s">
        <v>222</v>
      </c>
      <c r="B97" s="37">
        <v>44743</v>
      </c>
      <c r="C97" s="40" t="s">
        <v>216</v>
      </c>
      <c r="D97" s="34" t="s">
        <v>221</v>
      </c>
      <c r="E97" s="38">
        <v>101</v>
      </c>
      <c r="F97" s="34"/>
    </row>
    <row r="98" spans="1:6" ht="30" x14ac:dyDescent="0.25">
      <c r="A98" s="37" t="s">
        <v>223</v>
      </c>
      <c r="B98" s="37">
        <v>44743</v>
      </c>
      <c r="C98" s="40" t="s">
        <v>216</v>
      </c>
      <c r="D98" s="34" t="s">
        <v>221</v>
      </c>
      <c r="E98" s="38">
        <v>300</v>
      </c>
      <c r="F98" s="34"/>
    </row>
    <row r="99" spans="1:6" ht="30" x14ac:dyDescent="0.25">
      <c r="A99" s="37" t="s">
        <v>224</v>
      </c>
      <c r="B99" s="37">
        <v>44774</v>
      </c>
      <c r="C99" s="40" t="s">
        <v>216</v>
      </c>
      <c r="D99" s="34" t="s">
        <v>225</v>
      </c>
      <c r="E99" s="38">
        <v>15794</v>
      </c>
      <c r="F99" s="34"/>
    </row>
    <row r="100" spans="1:6" ht="30" x14ac:dyDescent="0.25">
      <c r="A100" s="37" t="s">
        <v>226</v>
      </c>
      <c r="B100" s="37">
        <v>44774</v>
      </c>
      <c r="C100" s="40" t="s">
        <v>216</v>
      </c>
      <c r="D100" s="34" t="s">
        <v>225</v>
      </c>
      <c r="E100" s="38">
        <v>101</v>
      </c>
      <c r="F100" s="34"/>
    </row>
    <row r="101" spans="1:6" ht="30" x14ac:dyDescent="0.25">
      <c r="A101" s="37" t="s">
        <v>227</v>
      </c>
      <c r="B101" s="37">
        <v>44774</v>
      </c>
      <c r="C101" s="40" t="s">
        <v>216</v>
      </c>
      <c r="D101" s="34" t="s">
        <v>225</v>
      </c>
      <c r="E101" s="38">
        <v>300</v>
      </c>
      <c r="F101" s="34"/>
    </row>
    <row r="102" spans="1:6" x14ac:dyDescent="0.25">
      <c r="A102" s="37"/>
      <c r="B102" s="37"/>
      <c r="C102" s="34"/>
      <c r="D102" s="34"/>
      <c r="E102" s="39">
        <f>+E93+E94+E95+E96+E97+E98+E99+E100+E101</f>
        <v>48584.800000000003</v>
      </c>
      <c r="F102" s="34"/>
    </row>
    <row r="103" spans="1:6" x14ac:dyDescent="0.25">
      <c r="A103" s="37"/>
      <c r="B103" s="37"/>
      <c r="C103" s="34"/>
      <c r="D103" s="34"/>
      <c r="E103" s="39"/>
      <c r="F103" s="34"/>
    </row>
    <row r="104" spans="1:6" ht="30" x14ac:dyDescent="0.25">
      <c r="A104" s="37" t="s">
        <v>228</v>
      </c>
      <c r="B104" s="37">
        <v>44792</v>
      </c>
      <c r="C104" s="34" t="s">
        <v>229</v>
      </c>
      <c r="D104" s="40" t="s">
        <v>230</v>
      </c>
      <c r="E104" s="38">
        <v>140613.70000000001</v>
      </c>
      <c r="F104" s="34"/>
    </row>
    <row r="105" spans="1:6" x14ac:dyDescent="0.25">
      <c r="A105" s="37"/>
      <c r="B105" s="37"/>
      <c r="C105" s="34"/>
      <c r="D105" s="34"/>
      <c r="E105" s="39">
        <v>140613.70000000001</v>
      </c>
      <c r="F105" s="34"/>
    </row>
    <row r="106" spans="1:6" x14ac:dyDescent="0.25">
      <c r="A106" s="37"/>
      <c r="B106" s="37"/>
      <c r="C106" s="34"/>
      <c r="D106" s="34"/>
      <c r="E106" s="39"/>
      <c r="F106" s="34"/>
    </row>
    <row r="107" spans="1:6" ht="45" x14ac:dyDescent="0.25">
      <c r="A107" s="37" t="s">
        <v>231</v>
      </c>
      <c r="B107" s="37">
        <v>44791</v>
      </c>
      <c r="C107" s="41" t="s">
        <v>232</v>
      </c>
      <c r="D107" s="40" t="s">
        <v>233</v>
      </c>
      <c r="E107" s="38">
        <v>147054.54999999999</v>
      </c>
      <c r="F107" s="34"/>
    </row>
    <row r="108" spans="1:6" x14ac:dyDescent="0.25">
      <c r="A108" s="37"/>
      <c r="B108" s="37"/>
      <c r="C108" s="34"/>
      <c r="D108" s="34"/>
      <c r="E108" s="39">
        <v>147054.54999999999</v>
      </c>
      <c r="F108" s="34"/>
    </row>
    <row r="109" spans="1:6" x14ac:dyDescent="0.25">
      <c r="A109" s="37"/>
      <c r="B109" s="37"/>
      <c r="C109" s="34"/>
      <c r="D109" s="34"/>
      <c r="E109" s="39"/>
      <c r="F109" s="34"/>
    </row>
    <row r="110" spans="1:6" x14ac:dyDescent="0.25">
      <c r="A110" s="34" t="s">
        <v>234</v>
      </c>
      <c r="B110" s="37">
        <v>44736</v>
      </c>
      <c r="C110" s="34" t="s">
        <v>235</v>
      </c>
      <c r="D110" s="34" t="s">
        <v>236</v>
      </c>
      <c r="E110" s="38">
        <v>2534350</v>
      </c>
      <c r="F110" s="34"/>
    </row>
    <row r="111" spans="1:6" x14ac:dyDescent="0.25">
      <c r="A111" s="34" t="s">
        <v>237</v>
      </c>
      <c r="B111" s="37">
        <v>44736</v>
      </c>
      <c r="C111" s="34" t="s">
        <v>235</v>
      </c>
      <c r="D111" s="34" t="s">
        <v>236</v>
      </c>
      <c r="E111" s="38">
        <v>3035650</v>
      </c>
      <c r="F111" s="34"/>
    </row>
    <row r="112" spans="1:6" x14ac:dyDescent="0.25">
      <c r="A112" s="34"/>
      <c r="B112" s="34"/>
      <c r="C112" s="34"/>
      <c r="D112" s="34"/>
      <c r="E112" s="39">
        <f>+E110+E111</f>
        <v>5570000</v>
      </c>
      <c r="F112" s="34"/>
    </row>
    <row r="113" spans="1:6" x14ac:dyDescent="0.25">
      <c r="A113" s="34"/>
      <c r="B113" s="34"/>
      <c r="C113" s="34"/>
      <c r="D113" s="34"/>
      <c r="E113" s="39"/>
      <c r="F113" s="34"/>
    </row>
    <row r="114" spans="1:6" x14ac:dyDescent="0.25">
      <c r="A114" s="34" t="s">
        <v>238</v>
      </c>
      <c r="B114" s="37">
        <v>44777</v>
      </c>
      <c r="C114" s="34" t="s">
        <v>239</v>
      </c>
      <c r="D114" s="34" t="s">
        <v>240</v>
      </c>
      <c r="E114" s="38">
        <v>4720</v>
      </c>
      <c r="F114" s="34"/>
    </row>
    <row r="115" spans="1:6" x14ac:dyDescent="0.25">
      <c r="A115" s="34"/>
      <c r="B115" s="34"/>
      <c r="C115" s="34"/>
      <c r="D115" s="34"/>
      <c r="E115" s="39">
        <v>4720</v>
      </c>
      <c r="F115" s="34"/>
    </row>
    <row r="116" spans="1:6" x14ac:dyDescent="0.25">
      <c r="A116" s="34"/>
      <c r="B116" s="34"/>
      <c r="C116" s="34"/>
      <c r="D116" s="34"/>
      <c r="E116" s="39"/>
      <c r="F116" s="34"/>
    </row>
    <row r="117" spans="1:6" x14ac:dyDescent="0.25">
      <c r="A117" s="34" t="s">
        <v>241</v>
      </c>
      <c r="B117" s="37">
        <v>44773</v>
      </c>
      <c r="C117" s="34" t="s">
        <v>242</v>
      </c>
      <c r="D117" s="34" t="s">
        <v>243</v>
      </c>
      <c r="E117" s="38">
        <v>824078.86</v>
      </c>
      <c r="F117" s="34"/>
    </row>
    <row r="118" spans="1:6" x14ac:dyDescent="0.25">
      <c r="A118" s="34" t="s">
        <v>244</v>
      </c>
      <c r="B118" s="37">
        <v>44773</v>
      </c>
      <c r="C118" s="34" t="s">
        <v>242</v>
      </c>
      <c r="D118" s="34" t="s">
        <v>243</v>
      </c>
      <c r="E118" s="38">
        <v>247091.41</v>
      </c>
      <c r="F118" s="34"/>
    </row>
    <row r="119" spans="1:6" x14ac:dyDescent="0.25">
      <c r="A119" s="34" t="s">
        <v>245</v>
      </c>
      <c r="B119" s="37">
        <v>44804</v>
      </c>
      <c r="C119" s="34" t="s">
        <v>242</v>
      </c>
      <c r="D119" s="34" t="s">
        <v>246</v>
      </c>
      <c r="E119" s="38">
        <v>852743.81</v>
      </c>
      <c r="F119" s="34"/>
    </row>
    <row r="120" spans="1:6" x14ac:dyDescent="0.25">
      <c r="A120" s="34" t="s">
        <v>247</v>
      </c>
      <c r="B120" s="37">
        <v>44804</v>
      </c>
      <c r="C120" s="34" t="s">
        <v>242</v>
      </c>
      <c r="D120" s="34" t="s">
        <v>246</v>
      </c>
      <c r="E120" s="38">
        <v>229014.01</v>
      </c>
      <c r="F120" s="34"/>
    </row>
    <row r="121" spans="1:6" x14ac:dyDescent="0.25">
      <c r="A121" s="34"/>
      <c r="B121" s="34"/>
      <c r="C121" s="34"/>
      <c r="D121" s="34"/>
      <c r="E121" s="39">
        <f>+E117+E118+E119+E120</f>
        <v>2152928.09</v>
      </c>
      <c r="F121" s="34"/>
    </row>
    <row r="122" spans="1:6" x14ac:dyDescent="0.25">
      <c r="A122" s="34"/>
      <c r="B122" s="34"/>
      <c r="C122" s="34"/>
      <c r="D122" s="34"/>
      <c r="E122" s="39"/>
      <c r="F122" s="34"/>
    </row>
    <row r="123" spans="1:6" x14ac:dyDescent="0.25">
      <c r="A123" s="34" t="s">
        <v>248</v>
      </c>
      <c r="B123" s="37">
        <v>44291</v>
      </c>
      <c r="C123" s="34" t="s">
        <v>101</v>
      </c>
      <c r="D123" s="34" t="s">
        <v>249</v>
      </c>
      <c r="E123" s="38">
        <v>3700</v>
      </c>
      <c r="F123" s="34"/>
    </row>
    <row r="124" spans="1:6" x14ac:dyDescent="0.25">
      <c r="A124" s="34" t="s">
        <v>250</v>
      </c>
      <c r="B124" s="37">
        <v>44319</v>
      </c>
      <c r="C124" s="34" t="s">
        <v>101</v>
      </c>
      <c r="D124" s="34" t="s">
        <v>249</v>
      </c>
      <c r="E124" s="38">
        <v>7400</v>
      </c>
      <c r="F124" s="34"/>
    </row>
    <row r="125" spans="1:6" x14ac:dyDescent="0.25">
      <c r="A125" s="34" t="s">
        <v>251</v>
      </c>
      <c r="B125" s="37">
        <v>44326</v>
      </c>
      <c r="C125" s="34" t="s">
        <v>101</v>
      </c>
      <c r="D125" s="34" t="s">
        <v>249</v>
      </c>
      <c r="E125" s="38">
        <v>7400</v>
      </c>
      <c r="F125" s="34"/>
    </row>
    <row r="126" spans="1:6" x14ac:dyDescent="0.25">
      <c r="A126" s="34" t="s">
        <v>252</v>
      </c>
      <c r="B126" s="37">
        <v>44676</v>
      </c>
      <c r="C126" s="34" t="s">
        <v>101</v>
      </c>
      <c r="D126" s="34" t="s">
        <v>249</v>
      </c>
      <c r="E126" s="38">
        <v>7400</v>
      </c>
      <c r="F126" s="34"/>
    </row>
    <row r="127" spans="1:6" x14ac:dyDescent="0.25">
      <c r="A127" s="34"/>
      <c r="B127" s="34"/>
      <c r="C127" s="34"/>
      <c r="D127" s="34"/>
      <c r="E127" s="39">
        <f>18500+E126</f>
        <v>25900</v>
      </c>
      <c r="F127" s="34"/>
    </row>
    <row r="128" spans="1:6" x14ac:dyDescent="0.25">
      <c r="A128" s="34"/>
      <c r="B128" s="34"/>
      <c r="C128" s="34"/>
      <c r="D128" s="34"/>
      <c r="E128" s="39"/>
      <c r="F128" s="34"/>
    </row>
    <row r="129" spans="1:6" x14ac:dyDescent="0.25">
      <c r="A129" s="34" t="s">
        <v>253</v>
      </c>
      <c r="B129" s="37">
        <v>44652</v>
      </c>
      <c r="C129" s="34" t="s">
        <v>78</v>
      </c>
      <c r="D129" s="34" t="s">
        <v>254</v>
      </c>
      <c r="E129" s="38">
        <v>3450</v>
      </c>
      <c r="F129" s="34"/>
    </row>
    <row r="130" spans="1:6" x14ac:dyDescent="0.25">
      <c r="A130" s="34"/>
      <c r="B130" s="34"/>
      <c r="C130" s="34"/>
      <c r="D130" s="34"/>
      <c r="E130" s="39">
        <v>3450</v>
      </c>
      <c r="F130" s="34"/>
    </row>
    <row r="131" spans="1:6" x14ac:dyDescent="0.25">
      <c r="A131" s="34"/>
      <c r="B131" s="34"/>
      <c r="C131" s="34"/>
      <c r="D131" s="34"/>
      <c r="E131" s="34"/>
      <c r="F131" s="34"/>
    </row>
    <row r="132" spans="1:6" x14ac:dyDescent="0.25">
      <c r="A132" s="37" t="s">
        <v>112</v>
      </c>
      <c r="B132" s="37">
        <v>44391</v>
      </c>
      <c r="C132" s="34" t="s">
        <v>255</v>
      </c>
      <c r="D132" s="34" t="s">
        <v>256</v>
      </c>
      <c r="E132" s="38">
        <v>101845.8</v>
      </c>
      <c r="F132" s="34"/>
    </row>
    <row r="133" spans="1:6" x14ac:dyDescent="0.25">
      <c r="A133" s="34"/>
      <c r="B133" s="34"/>
      <c r="C133" s="34"/>
      <c r="D133" s="34"/>
      <c r="E133" s="39">
        <v>101845.8</v>
      </c>
      <c r="F133" s="34"/>
    </row>
    <row r="134" spans="1:6" x14ac:dyDescent="0.25">
      <c r="A134" s="34"/>
      <c r="B134" s="34"/>
      <c r="C134" s="34"/>
      <c r="D134" s="34"/>
      <c r="E134" s="34"/>
      <c r="F134" s="34"/>
    </row>
    <row r="135" spans="1:6" x14ac:dyDescent="0.25">
      <c r="A135" s="37" t="s">
        <v>257</v>
      </c>
      <c r="B135" s="37">
        <v>44251</v>
      </c>
      <c r="C135" s="34" t="s">
        <v>258</v>
      </c>
      <c r="D135" s="34" t="s">
        <v>256</v>
      </c>
      <c r="E135" s="38">
        <v>55365.599999999999</v>
      </c>
      <c r="F135" s="34"/>
    </row>
    <row r="136" spans="1:6" x14ac:dyDescent="0.25">
      <c r="A136" s="37" t="s">
        <v>49</v>
      </c>
      <c r="B136" s="37">
        <v>44404</v>
      </c>
      <c r="C136" s="34" t="s">
        <v>258</v>
      </c>
      <c r="D136" s="34"/>
      <c r="E136" s="38">
        <v>36573.86</v>
      </c>
      <c r="F136" s="34"/>
    </row>
    <row r="137" spans="1:6" x14ac:dyDescent="0.25">
      <c r="A137" s="37" t="s">
        <v>259</v>
      </c>
      <c r="B137" s="37">
        <v>44776</v>
      </c>
      <c r="C137" s="34" t="s">
        <v>258</v>
      </c>
      <c r="D137" s="34" t="s">
        <v>260</v>
      </c>
      <c r="E137" s="38">
        <v>118389.99</v>
      </c>
      <c r="F137" s="34"/>
    </row>
    <row r="138" spans="1:6" x14ac:dyDescent="0.25">
      <c r="A138" s="34"/>
      <c r="B138" s="34"/>
      <c r="C138" s="34"/>
      <c r="D138" s="34"/>
      <c r="E138" s="39">
        <f>91939.46+E137</f>
        <v>210329.45</v>
      </c>
      <c r="F138" s="34"/>
    </row>
    <row r="139" spans="1:6" x14ac:dyDescent="0.25">
      <c r="A139" s="34"/>
      <c r="B139" s="34"/>
      <c r="C139" s="34"/>
      <c r="D139" s="34"/>
      <c r="E139" s="39"/>
      <c r="F139" s="34"/>
    </row>
    <row r="140" spans="1:6" x14ac:dyDescent="0.25">
      <c r="A140" s="34" t="s">
        <v>261</v>
      </c>
      <c r="B140" s="37">
        <v>44771</v>
      </c>
      <c r="C140" s="34" t="s">
        <v>262</v>
      </c>
      <c r="D140" s="34" t="s">
        <v>263</v>
      </c>
      <c r="E140" s="38">
        <v>81063.12</v>
      </c>
      <c r="F140" s="34"/>
    </row>
    <row r="141" spans="1:6" x14ac:dyDescent="0.25">
      <c r="A141" s="34"/>
      <c r="B141" s="34"/>
      <c r="C141" s="34"/>
      <c r="D141" s="34"/>
      <c r="E141" s="39">
        <v>81063.12</v>
      </c>
      <c r="F141" s="34"/>
    </row>
    <row r="142" spans="1:6" x14ac:dyDescent="0.25">
      <c r="A142" s="34"/>
      <c r="B142" s="34"/>
      <c r="C142" s="34"/>
      <c r="D142" s="34"/>
      <c r="E142" s="39"/>
      <c r="F142" s="34"/>
    </row>
    <row r="143" spans="1:6" x14ac:dyDescent="0.25">
      <c r="A143" s="34" t="s">
        <v>264</v>
      </c>
      <c r="B143" s="37">
        <v>44775</v>
      </c>
      <c r="C143" s="34" t="s">
        <v>265</v>
      </c>
      <c r="D143" s="40" t="s">
        <v>266</v>
      </c>
      <c r="E143" s="38">
        <v>53100</v>
      </c>
      <c r="F143" s="34"/>
    </row>
    <row r="144" spans="1:6" x14ac:dyDescent="0.25">
      <c r="A144" s="34"/>
      <c r="B144" s="34"/>
      <c r="C144" s="34"/>
      <c r="D144" s="34"/>
      <c r="E144" s="39">
        <v>53100</v>
      </c>
      <c r="F144" s="34"/>
    </row>
    <row r="145" spans="1:6" x14ac:dyDescent="0.25">
      <c r="A145" s="34"/>
      <c r="B145" s="34"/>
      <c r="C145" s="34"/>
      <c r="D145" s="34"/>
      <c r="E145" s="39"/>
      <c r="F145" s="34"/>
    </row>
    <row r="146" spans="1:6" x14ac:dyDescent="0.25">
      <c r="A146" s="34" t="s">
        <v>267</v>
      </c>
      <c r="B146" s="37">
        <v>44776</v>
      </c>
      <c r="C146" s="34" t="s">
        <v>268</v>
      </c>
      <c r="D146" s="40" t="s">
        <v>269</v>
      </c>
      <c r="E146" s="38">
        <v>18664.009999999998</v>
      </c>
      <c r="F146" s="34"/>
    </row>
    <row r="147" spans="1:6" x14ac:dyDescent="0.25">
      <c r="A147" s="34"/>
      <c r="B147" s="34"/>
      <c r="C147" s="34"/>
      <c r="D147" s="40"/>
      <c r="E147" s="39">
        <v>18664.009999999998</v>
      </c>
      <c r="F147" s="34"/>
    </row>
    <row r="148" spans="1:6" x14ac:dyDescent="0.25">
      <c r="A148" s="34"/>
      <c r="B148" s="34"/>
      <c r="C148" s="34"/>
      <c r="D148" s="40"/>
      <c r="E148" s="39"/>
      <c r="F148" s="34"/>
    </row>
    <row r="149" spans="1:6" x14ac:dyDescent="0.25">
      <c r="A149" s="34" t="s">
        <v>54</v>
      </c>
      <c r="B149" s="37">
        <v>44797</v>
      </c>
      <c r="C149" s="34" t="s">
        <v>270</v>
      </c>
      <c r="D149" s="40" t="s">
        <v>271</v>
      </c>
      <c r="E149" s="38">
        <v>24199.99</v>
      </c>
      <c r="F149" s="34"/>
    </row>
    <row r="150" spans="1:6" x14ac:dyDescent="0.25">
      <c r="A150" s="34"/>
      <c r="B150" s="34"/>
      <c r="C150" s="34"/>
      <c r="D150" s="40"/>
      <c r="E150" s="39">
        <v>24199.99</v>
      </c>
      <c r="F150" s="34"/>
    </row>
    <row r="151" spans="1:6" x14ac:dyDescent="0.25">
      <c r="A151" s="34"/>
      <c r="B151" s="34"/>
      <c r="C151" s="34"/>
      <c r="D151" s="40"/>
      <c r="E151" s="39"/>
      <c r="F151" s="34"/>
    </row>
    <row r="152" spans="1:6" x14ac:dyDescent="0.25">
      <c r="A152" s="34" t="s">
        <v>272</v>
      </c>
      <c r="B152" s="37">
        <v>44754</v>
      </c>
      <c r="C152" s="34" t="s">
        <v>273</v>
      </c>
      <c r="D152" s="40" t="s">
        <v>274</v>
      </c>
      <c r="E152" s="38">
        <v>60491.64</v>
      </c>
      <c r="F152" s="34"/>
    </row>
    <row r="153" spans="1:6" x14ac:dyDescent="0.25">
      <c r="A153" s="34"/>
      <c r="B153" s="34"/>
      <c r="C153" s="34"/>
      <c r="D153" s="40"/>
      <c r="E153" s="39">
        <v>60491.64</v>
      </c>
      <c r="F153" s="34"/>
    </row>
    <row r="154" spans="1:6" x14ac:dyDescent="0.25">
      <c r="A154" s="34"/>
      <c r="B154" s="34"/>
      <c r="C154" s="34"/>
      <c r="D154" s="40"/>
      <c r="E154" s="39"/>
      <c r="F154" s="34"/>
    </row>
    <row r="155" spans="1:6" ht="45" x14ac:dyDescent="0.25">
      <c r="A155" s="34" t="s">
        <v>275</v>
      </c>
      <c r="B155" s="37">
        <v>44767</v>
      </c>
      <c r="C155" s="41" t="s">
        <v>276</v>
      </c>
      <c r="D155" s="40" t="s">
        <v>277</v>
      </c>
      <c r="E155" s="38">
        <v>58699.1</v>
      </c>
      <c r="F155" s="34"/>
    </row>
    <row r="156" spans="1:6" x14ac:dyDescent="0.25">
      <c r="A156" s="34"/>
      <c r="B156" s="34"/>
      <c r="C156" s="34"/>
      <c r="D156" s="40"/>
      <c r="E156" s="39">
        <v>58699.1</v>
      </c>
      <c r="F156" s="34"/>
    </row>
    <row r="157" spans="1:6" x14ac:dyDescent="0.25">
      <c r="A157" s="34"/>
      <c r="B157" s="34"/>
      <c r="C157" s="34"/>
      <c r="D157" s="34"/>
      <c r="E157" s="39"/>
      <c r="F157" s="34"/>
    </row>
    <row r="158" spans="1:6" ht="30" x14ac:dyDescent="0.25">
      <c r="A158" s="34" t="s">
        <v>278</v>
      </c>
      <c r="B158" s="37">
        <v>44715</v>
      </c>
      <c r="C158" s="34" t="s">
        <v>279</v>
      </c>
      <c r="D158" s="40" t="s">
        <v>280</v>
      </c>
      <c r="E158" s="38">
        <v>21960</v>
      </c>
      <c r="F158" s="34"/>
    </row>
    <row r="159" spans="1:6" x14ac:dyDescent="0.25">
      <c r="A159" s="34"/>
      <c r="B159" s="37"/>
      <c r="C159" s="34"/>
      <c r="D159" s="34"/>
      <c r="E159" s="39">
        <v>21960</v>
      </c>
      <c r="F159" s="38"/>
    </row>
    <row r="160" spans="1:6" x14ac:dyDescent="0.25">
      <c r="A160" s="34"/>
      <c r="B160" s="37"/>
      <c r="C160" s="34"/>
      <c r="D160" s="34"/>
      <c r="E160" s="39"/>
      <c r="F160" s="38"/>
    </row>
    <row r="161" spans="1:6" ht="45" x14ac:dyDescent="0.25">
      <c r="A161" s="34" t="s">
        <v>281</v>
      </c>
      <c r="B161" s="37">
        <v>44795</v>
      </c>
      <c r="C161" s="34" t="s">
        <v>282</v>
      </c>
      <c r="D161" s="40" t="s">
        <v>283</v>
      </c>
      <c r="E161" s="38">
        <v>143374</v>
      </c>
      <c r="F161" s="38"/>
    </row>
    <row r="162" spans="1:6" x14ac:dyDescent="0.25">
      <c r="A162" s="34"/>
      <c r="B162" s="37"/>
      <c r="C162" s="34"/>
      <c r="D162" s="34"/>
      <c r="E162" s="39">
        <v>143374</v>
      </c>
      <c r="F162" s="38"/>
    </row>
    <row r="163" spans="1:6" x14ac:dyDescent="0.25">
      <c r="A163" s="34"/>
      <c r="B163" s="37"/>
      <c r="C163" s="34"/>
      <c r="D163" s="34"/>
      <c r="E163" s="39"/>
      <c r="F163" s="38"/>
    </row>
    <row r="164" spans="1:6" ht="30" x14ac:dyDescent="0.25">
      <c r="A164" s="34" t="s">
        <v>284</v>
      </c>
      <c r="B164" s="37">
        <v>44792</v>
      </c>
      <c r="C164" s="34" t="s">
        <v>38</v>
      </c>
      <c r="D164" s="40" t="s">
        <v>285</v>
      </c>
      <c r="E164" s="38">
        <v>42178.82</v>
      </c>
      <c r="F164" s="34"/>
    </row>
    <row r="165" spans="1:6" x14ac:dyDescent="0.25">
      <c r="A165" s="34"/>
      <c r="B165" s="37">
        <v>44797</v>
      </c>
      <c r="C165" s="34" t="s">
        <v>38</v>
      </c>
      <c r="D165" s="40" t="s">
        <v>286</v>
      </c>
      <c r="E165" s="38">
        <v>140733.87</v>
      </c>
      <c r="F165" s="34"/>
    </row>
    <row r="166" spans="1:6" x14ac:dyDescent="0.25">
      <c r="A166" s="34"/>
      <c r="B166" s="34"/>
      <c r="C166" s="34"/>
      <c r="D166" s="34"/>
      <c r="E166" s="39">
        <f>+E164+E165</f>
        <v>182912.69</v>
      </c>
      <c r="F166" s="34"/>
    </row>
    <row r="167" spans="1:6" x14ac:dyDescent="0.25">
      <c r="A167" s="34"/>
      <c r="B167" s="34"/>
      <c r="C167" s="34"/>
      <c r="D167" s="34"/>
      <c r="E167" s="39"/>
      <c r="F167" s="34"/>
    </row>
    <row r="168" spans="1:6" x14ac:dyDescent="0.25">
      <c r="A168" s="34" t="s">
        <v>287</v>
      </c>
      <c r="B168" s="37">
        <v>44753</v>
      </c>
      <c r="C168" s="34" t="s">
        <v>83</v>
      </c>
      <c r="D168" s="40" t="s">
        <v>288</v>
      </c>
      <c r="E168" s="38">
        <v>6300</v>
      </c>
      <c r="F168" s="34"/>
    </row>
    <row r="169" spans="1:6" x14ac:dyDescent="0.25">
      <c r="A169" s="34" t="s">
        <v>289</v>
      </c>
      <c r="B169" s="37">
        <v>44753</v>
      </c>
      <c r="C169" s="34" t="s">
        <v>83</v>
      </c>
      <c r="D169" s="40" t="s">
        <v>288</v>
      </c>
      <c r="E169" s="38">
        <v>7380</v>
      </c>
      <c r="F169" s="34"/>
    </row>
    <row r="170" spans="1:6" x14ac:dyDescent="0.25">
      <c r="A170" s="34"/>
      <c r="B170" s="34"/>
      <c r="C170" s="34"/>
      <c r="D170" s="34"/>
      <c r="E170" s="39">
        <f>+E168+E169</f>
        <v>13680</v>
      </c>
      <c r="F170" s="34"/>
    </row>
    <row r="171" spans="1:6" x14ac:dyDescent="0.25">
      <c r="A171" s="34"/>
      <c r="B171" s="34"/>
      <c r="C171" s="34"/>
      <c r="D171" s="34"/>
      <c r="E171" s="39"/>
      <c r="F171" s="34"/>
    </row>
    <row r="172" spans="1:6" x14ac:dyDescent="0.25">
      <c r="A172" s="34" t="s">
        <v>290</v>
      </c>
      <c r="B172" s="37">
        <v>44768</v>
      </c>
      <c r="C172" s="34" t="s">
        <v>291</v>
      </c>
      <c r="D172" s="34" t="s">
        <v>292</v>
      </c>
      <c r="E172" s="38">
        <v>152939.6</v>
      </c>
      <c r="F172" s="34"/>
    </row>
    <row r="173" spans="1:6" x14ac:dyDescent="0.25">
      <c r="A173" s="34"/>
      <c r="B173" s="34"/>
      <c r="C173" s="34"/>
      <c r="D173" s="34"/>
      <c r="E173" s="39">
        <v>152939.6</v>
      </c>
      <c r="F173" s="34"/>
    </row>
    <row r="174" spans="1:6" x14ac:dyDescent="0.25">
      <c r="A174" s="34"/>
      <c r="B174" s="34"/>
      <c r="C174" s="34"/>
      <c r="D174" s="34"/>
      <c r="E174" s="34"/>
      <c r="F174" s="34"/>
    </row>
    <row r="175" spans="1:6" x14ac:dyDescent="0.25">
      <c r="A175" s="34" t="s">
        <v>293</v>
      </c>
      <c r="B175" s="37">
        <v>44793</v>
      </c>
      <c r="C175" s="34" t="s">
        <v>52</v>
      </c>
      <c r="D175" s="34" t="s">
        <v>294</v>
      </c>
      <c r="E175" s="38">
        <v>7080</v>
      </c>
      <c r="F175" s="34"/>
    </row>
    <row r="176" spans="1:6" x14ac:dyDescent="0.25">
      <c r="A176" s="34"/>
      <c r="B176" s="37"/>
      <c r="C176" s="34"/>
      <c r="D176" s="34"/>
      <c r="E176" s="39">
        <f>+E175</f>
        <v>7080</v>
      </c>
      <c r="F176" s="34"/>
    </row>
    <row r="177" spans="1:6" x14ac:dyDescent="0.25">
      <c r="A177" s="34"/>
      <c r="B177" s="37"/>
      <c r="C177" s="34"/>
      <c r="D177" s="34"/>
      <c r="E177" s="39"/>
      <c r="F177" s="34"/>
    </row>
    <row r="178" spans="1:6" x14ac:dyDescent="0.25">
      <c r="A178" s="34" t="s">
        <v>295</v>
      </c>
      <c r="B178" s="37">
        <v>44774</v>
      </c>
      <c r="C178" s="34" t="s">
        <v>296</v>
      </c>
      <c r="D178" s="34" t="s">
        <v>297</v>
      </c>
      <c r="E178" s="38">
        <v>28780.2</v>
      </c>
      <c r="F178" s="34"/>
    </row>
    <row r="179" spans="1:6" x14ac:dyDescent="0.25">
      <c r="A179" s="34"/>
      <c r="B179" s="37"/>
      <c r="C179" s="34"/>
      <c r="D179" s="34"/>
      <c r="E179" s="39">
        <v>28780.2</v>
      </c>
      <c r="F179" s="34"/>
    </row>
    <row r="180" spans="1:6" x14ac:dyDescent="0.25">
      <c r="A180" s="34"/>
      <c r="B180" s="37"/>
      <c r="C180" s="34"/>
      <c r="D180" s="34"/>
      <c r="E180" s="39"/>
      <c r="F180" s="34"/>
    </row>
    <row r="181" spans="1:6" ht="30" x14ac:dyDescent="0.25">
      <c r="A181" s="34" t="s">
        <v>298</v>
      </c>
      <c r="B181" s="37">
        <v>44775</v>
      </c>
      <c r="C181" s="34" t="s">
        <v>299</v>
      </c>
      <c r="D181" s="40" t="s">
        <v>300</v>
      </c>
      <c r="E181" s="38">
        <v>518631.24</v>
      </c>
      <c r="F181" s="34"/>
    </row>
    <row r="182" spans="1:6" ht="30" x14ac:dyDescent="0.25">
      <c r="A182" s="34" t="s">
        <v>301</v>
      </c>
      <c r="B182" s="37">
        <v>44775</v>
      </c>
      <c r="C182" s="34" t="s">
        <v>299</v>
      </c>
      <c r="D182" s="40" t="s">
        <v>300</v>
      </c>
      <c r="E182" s="38">
        <v>52486.400000000001</v>
      </c>
      <c r="F182" s="34"/>
    </row>
    <row r="183" spans="1:6" x14ac:dyDescent="0.25">
      <c r="A183" s="34"/>
      <c r="B183" s="37"/>
      <c r="C183" s="34"/>
      <c r="D183" s="34"/>
      <c r="E183" s="39">
        <f>+E181+E182</f>
        <v>571117.64</v>
      </c>
      <c r="F183" s="34"/>
    </row>
    <row r="184" spans="1:6" x14ac:dyDescent="0.25">
      <c r="A184" s="34"/>
      <c r="B184" s="34"/>
      <c r="C184" s="34"/>
      <c r="D184" s="34"/>
      <c r="E184" s="34"/>
      <c r="F184" s="34"/>
    </row>
    <row r="185" spans="1:6" ht="30" x14ac:dyDescent="0.25">
      <c r="A185" s="37" t="s">
        <v>302</v>
      </c>
      <c r="B185" s="37">
        <v>44775</v>
      </c>
      <c r="C185" s="34" t="s">
        <v>95</v>
      </c>
      <c r="D185" s="40" t="s">
        <v>303</v>
      </c>
      <c r="E185" s="38">
        <v>999578</v>
      </c>
      <c r="F185" s="34"/>
    </row>
    <row r="186" spans="1:6" x14ac:dyDescent="0.25">
      <c r="A186" s="37" t="s">
        <v>304</v>
      </c>
      <c r="B186" s="37">
        <v>44781</v>
      </c>
      <c r="C186" s="34" t="s">
        <v>95</v>
      </c>
      <c r="D186" s="40"/>
      <c r="E186" s="38">
        <v>104548</v>
      </c>
      <c r="F186" s="34"/>
    </row>
    <row r="187" spans="1:6" x14ac:dyDescent="0.25">
      <c r="A187" s="37" t="s">
        <v>305</v>
      </c>
      <c r="B187" s="37">
        <v>44796</v>
      </c>
      <c r="C187" s="34" t="s">
        <v>95</v>
      </c>
      <c r="D187" s="40" t="s">
        <v>306</v>
      </c>
      <c r="E187" s="38">
        <v>272580</v>
      </c>
      <c r="F187" s="34"/>
    </row>
    <row r="188" spans="1:6" x14ac:dyDescent="0.25">
      <c r="A188" s="34"/>
      <c r="B188" s="37"/>
      <c r="C188" s="34"/>
      <c r="D188" s="34"/>
      <c r="E188" s="39">
        <f>+E185+E186+E187</f>
        <v>1376706</v>
      </c>
      <c r="F188" s="34"/>
    </row>
    <row r="189" spans="1:6" x14ac:dyDescent="0.25">
      <c r="A189" s="34"/>
      <c r="B189" s="34"/>
      <c r="C189" s="34"/>
      <c r="D189" s="34"/>
      <c r="E189" s="34"/>
      <c r="F189" s="34"/>
    </row>
    <row r="190" spans="1:6" x14ac:dyDescent="0.25">
      <c r="A190" s="34" t="s">
        <v>307</v>
      </c>
      <c r="B190" s="37">
        <v>44777</v>
      </c>
      <c r="C190" s="34" t="s">
        <v>308</v>
      </c>
      <c r="D190" s="34" t="s">
        <v>309</v>
      </c>
      <c r="E190" s="38">
        <v>79001</v>
      </c>
      <c r="F190" s="34"/>
    </row>
    <row r="191" spans="1:6" x14ac:dyDescent="0.25">
      <c r="A191" s="34" t="s">
        <v>310</v>
      </c>
      <c r="B191" s="37">
        <v>44784</v>
      </c>
      <c r="C191" s="34" t="s">
        <v>308</v>
      </c>
      <c r="D191" s="34" t="s">
        <v>311</v>
      </c>
      <c r="E191" s="38">
        <v>35400</v>
      </c>
      <c r="F191" s="34"/>
    </row>
    <row r="192" spans="1:6" x14ac:dyDescent="0.25">
      <c r="A192" s="34"/>
      <c r="B192" s="37"/>
      <c r="C192" s="34"/>
      <c r="D192" s="34"/>
      <c r="E192" s="39">
        <f>+E190+E191</f>
        <v>114401</v>
      </c>
      <c r="F192" s="34"/>
    </row>
    <row r="193" spans="1:6" x14ac:dyDescent="0.25">
      <c r="A193" s="34"/>
      <c r="B193" s="37"/>
      <c r="C193" s="34"/>
      <c r="D193" s="34"/>
      <c r="E193" s="39"/>
      <c r="F193" s="34"/>
    </row>
    <row r="194" spans="1:6" ht="30" x14ac:dyDescent="0.25">
      <c r="A194" s="34" t="s">
        <v>312</v>
      </c>
      <c r="B194" s="37">
        <v>44777</v>
      </c>
      <c r="C194" s="40" t="s">
        <v>313</v>
      </c>
      <c r="D194" s="34" t="s">
        <v>314</v>
      </c>
      <c r="E194" s="38">
        <v>56640</v>
      </c>
      <c r="F194" s="34"/>
    </row>
    <row r="195" spans="1:6" ht="30" x14ac:dyDescent="0.25">
      <c r="A195" s="34" t="s">
        <v>315</v>
      </c>
      <c r="B195" s="37">
        <v>44790</v>
      </c>
      <c r="C195" s="40" t="s">
        <v>313</v>
      </c>
      <c r="D195" s="34" t="s">
        <v>316</v>
      </c>
      <c r="E195" s="38">
        <v>38291</v>
      </c>
      <c r="F195" s="34"/>
    </row>
    <row r="196" spans="1:6" x14ac:dyDescent="0.25">
      <c r="A196" s="34"/>
      <c r="B196" s="37"/>
      <c r="C196" s="40"/>
      <c r="D196" s="34"/>
      <c r="E196" s="39">
        <f>+E194+E195</f>
        <v>94931</v>
      </c>
      <c r="F196" s="34"/>
    </row>
    <row r="197" spans="1:6" x14ac:dyDescent="0.25">
      <c r="A197" s="34"/>
      <c r="B197" s="37"/>
      <c r="C197" s="34"/>
      <c r="D197" s="34"/>
      <c r="E197" s="39"/>
      <c r="F197" s="34"/>
    </row>
    <row r="198" spans="1:6" x14ac:dyDescent="0.25">
      <c r="A198" s="34" t="s">
        <v>317</v>
      </c>
      <c r="B198" s="37">
        <v>44774</v>
      </c>
      <c r="C198" s="34" t="s">
        <v>32</v>
      </c>
      <c r="D198" s="34" t="s">
        <v>318</v>
      </c>
      <c r="E198" s="38">
        <v>15045</v>
      </c>
      <c r="F198" s="34"/>
    </row>
    <row r="199" spans="1:6" x14ac:dyDescent="0.25">
      <c r="A199" s="34"/>
      <c r="B199" s="37"/>
      <c r="C199" s="34"/>
      <c r="D199" s="34"/>
      <c r="E199" s="39">
        <v>15045</v>
      </c>
      <c r="F199" s="34"/>
    </row>
    <row r="200" spans="1:6" x14ac:dyDescent="0.25">
      <c r="A200" s="34"/>
      <c r="B200" s="37"/>
      <c r="C200" s="34"/>
      <c r="D200" s="34"/>
      <c r="E200" s="39"/>
      <c r="F200" s="34"/>
    </row>
    <row r="201" spans="1:6" x14ac:dyDescent="0.25">
      <c r="A201" s="34" t="s">
        <v>319</v>
      </c>
      <c r="B201" s="37">
        <v>44756</v>
      </c>
      <c r="C201" s="34" t="s">
        <v>320</v>
      </c>
      <c r="D201" s="34" t="s">
        <v>321</v>
      </c>
      <c r="E201" s="38">
        <v>83130.039999999994</v>
      </c>
      <c r="F201" s="34"/>
    </row>
    <row r="202" spans="1:6" x14ac:dyDescent="0.25">
      <c r="A202" s="34" t="s">
        <v>322</v>
      </c>
      <c r="B202" s="37">
        <v>44756</v>
      </c>
      <c r="C202" s="34" t="s">
        <v>320</v>
      </c>
      <c r="D202" s="34" t="s">
        <v>321</v>
      </c>
      <c r="E202" s="38">
        <v>2973.25</v>
      </c>
      <c r="F202" s="34"/>
    </row>
    <row r="203" spans="1:6" x14ac:dyDescent="0.25">
      <c r="A203" s="34"/>
      <c r="B203" s="37"/>
      <c r="C203" s="34"/>
      <c r="D203" s="34"/>
      <c r="E203" s="39">
        <f>+E201+E202</f>
        <v>86103.29</v>
      </c>
      <c r="F203" s="34"/>
    </row>
    <row r="204" spans="1:6" x14ac:dyDescent="0.25">
      <c r="A204" s="34"/>
      <c r="B204" s="37"/>
      <c r="C204" s="34"/>
      <c r="D204" s="34"/>
      <c r="E204" s="39"/>
      <c r="F204" s="34"/>
    </row>
    <row r="205" spans="1:6" ht="45" x14ac:dyDescent="0.25">
      <c r="A205" s="34" t="s">
        <v>201</v>
      </c>
      <c r="B205" s="37">
        <v>44762</v>
      </c>
      <c r="C205" s="34" t="s">
        <v>69</v>
      </c>
      <c r="D205" s="40" t="s">
        <v>323</v>
      </c>
      <c r="E205" s="38">
        <v>2330500</v>
      </c>
      <c r="F205" s="34"/>
    </row>
    <row r="206" spans="1:6" x14ac:dyDescent="0.25">
      <c r="A206" s="34"/>
      <c r="B206" s="37"/>
      <c r="C206" s="34"/>
      <c r="D206" s="34"/>
      <c r="E206" s="39">
        <v>2330500</v>
      </c>
      <c r="F206" s="34"/>
    </row>
    <row r="207" spans="1:6" x14ac:dyDescent="0.25">
      <c r="A207" s="34"/>
      <c r="B207" s="37"/>
      <c r="C207" s="34"/>
      <c r="D207" s="34"/>
      <c r="E207" s="39"/>
      <c r="F207" s="34"/>
    </row>
    <row r="208" spans="1:6" ht="30" x14ac:dyDescent="0.25">
      <c r="A208" s="34" t="s">
        <v>324</v>
      </c>
      <c r="B208" s="37">
        <v>44698</v>
      </c>
      <c r="C208" s="40" t="s">
        <v>325</v>
      </c>
      <c r="D208" s="34" t="s">
        <v>326</v>
      </c>
      <c r="E208" s="38">
        <v>39869.839999999997</v>
      </c>
      <c r="F208" s="34"/>
    </row>
    <row r="209" spans="1:6" x14ac:dyDescent="0.25">
      <c r="A209" s="34"/>
      <c r="B209" s="37"/>
      <c r="C209" s="34"/>
      <c r="D209" s="34"/>
      <c r="E209" s="39">
        <v>39869.839999999997</v>
      </c>
      <c r="F209" s="34"/>
    </row>
    <row r="210" spans="1:6" x14ac:dyDescent="0.25">
      <c r="A210" s="34"/>
      <c r="B210" s="37"/>
      <c r="C210" s="34"/>
      <c r="D210" s="34"/>
      <c r="E210" s="38"/>
      <c r="F210" s="34"/>
    </row>
    <row r="211" spans="1:6" ht="45" x14ac:dyDescent="0.25">
      <c r="A211" s="34" t="s">
        <v>327</v>
      </c>
      <c r="B211" s="37">
        <v>44790</v>
      </c>
      <c r="C211" s="40" t="s">
        <v>328</v>
      </c>
      <c r="D211" s="40" t="s">
        <v>329</v>
      </c>
      <c r="E211" s="38">
        <v>22414.400000000001</v>
      </c>
      <c r="F211" s="34"/>
    </row>
    <row r="212" spans="1:6" x14ac:dyDescent="0.25">
      <c r="A212" s="34"/>
      <c r="B212" s="37"/>
      <c r="C212" s="34"/>
      <c r="D212" s="34"/>
      <c r="E212" s="39">
        <v>22414.400000000001</v>
      </c>
      <c r="F212" s="34"/>
    </row>
    <row r="213" spans="1:6" x14ac:dyDescent="0.25">
      <c r="A213" s="34"/>
      <c r="B213" s="37"/>
      <c r="C213" s="34"/>
      <c r="D213" s="34"/>
      <c r="E213" s="39"/>
      <c r="F213" s="34"/>
    </row>
    <row r="214" spans="1:6" x14ac:dyDescent="0.25">
      <c r="A214" s="34" t="s">
        <v>330</v>
      </c>
      <c r="B214" s="37">
        <v>44630</v>
      </c>
      <c r="C214" s="34" t="s">
        <v>331</v>
      </c>
      <c r="D214" s="34" t="s">
        <v>332</v>
      </c>
      <c r="E214" s="38">
        <v>25960</v>
      </c>
      <c r="F214" s="34"/>
    </row>
    <row r="215" spans="1:6" x14ac:dyDescent="0.25">
      <c r="A215" s="34"/>
      <c r="B215" s="37"/>
      <c r="C215" s="34"/>
      <c r="D215" s="34"/>
      <c r="E215" s="39">
        <v>25960</v>
      </c>
      <c r="F215" s="34"/>
    </row>
    <row r="216" spans="1:6" x14ac:dyDescent="0.25">
      <c r="A216" s="34"/>
      <c r="B216" s="37"/>
      <c r="C216" s="34"/>
      <c r="D216" s="34"/>
      <c r="E216" s="39"/>
      <c r="F216" s="34"/>
    </row>
    <row r="217" spans="1:6" x14ac:dyDescent="0.25">
      <c r="A217" s="34" t="s">
        <v>333</v>
      </c>
      <c r="B217" s="37">
        <v>44790</v>
      </c>
      <c r="C217" s="34" t="s">
        <v>334</v>
      </c>
      <c r="D217" s="34" t="s">
        <v>335</v>
      </c>
      <c r="E217" s="38">
        <v>15534.7</v>
      </c>
      <c r="F217" s="34"/>
    </row>
    <row r="218" spans="1:6" x14ac:dyDescent="0.25">
      <c r="A218" s="34"/>
      <c r="B218" s="37"/>
      <c r="C218" s="34"/>
      <c r="D218" s="34"/>
      <c r="E218" s="39">
        <v>15534.7</v>
      </c>
      <c r="F218" s="34"/>
    </row>
    <row r="219" spans="1:6" x14ac:dyDescent="0.25">
      <c r="A219" s="34"/>
      <c r="B219" s="37"/>
      <c r="C219" s="34"/>
      <c r="D219" s="34"/>
      <c r="E219" s="42"/>
    </row>
    <row r="220" spans="1:6" x14ac:dyDescent="0.25">
      <c r="A220" s="34" t="s">
        <v>336</v>
      </c>
      <c r="B220" s="34"/>
      <c r="C220" s="34"/>
      <c r="D220" s="34"/>
      <c r="E220" s="42">
        <f>+E10+E60+E63+E66+E70+E73+E76+E79+E82+E87+E91+E102+E108+E112+E115+E121+E127+E130+E133+E138+E141+E144+E147+E150+E153+E156+E159+E162+E166+E170+E173+E176+E179+E183+E188+E192+E196+E199+E203+E206+E209+E212+E215+E218+E105</f>
        <v>15605512.779999996</v>
      </c>
    </row>
    <row r="222" spans="1:6" ht="54.75" customHeight="1" x14ac:dyDescent="0.25"/>
    <row r="223" spans="1:6" ht="51.75" customHeight="1" x14ac:dyDescent="0.25">
      <c r="A223" s="43"/>
      <c r="C223" s="43"/>
      <c r="D223" s="43"/>
    </row>
    <row r="224" spans="1:6" x14ac:dyDescent="0.25">
      <c r="A224" s="43"/>
      <c r="C224" s="43" t="s">
        <v>337</v>
      </c>
      <c r="D224" s="43"/>
    </row>
    <row r="225" spans="1:4" x14ac:dyDescent="0.25">
      <c r="A225" s="43"/>
      <c r="C225" s="43" t="s">
        <v>338</v>
      </c>
      <c r="D225" s="43"/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  <rowBreaks count="1" manualBreakCount="1">
    <brk id="187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FF3B6-4295-473D-8062-974B648E10E8}">
  <sheetPr>
    <pageSetUpPr fitToPage="1"/>
  </sheetPr>
  <dimension ref="A1:I62"/>
  <sheetViews>
    <sheetView tabSelected="1" view="pageBreakPreview" topLeftCell="A42" zoomScale="50" zoomScaleNormal="70" zoomScaleSheetLayoutView="50" workbookViewId="0">
      <selection activeCell="R43" sqref="R43"/>
    </sheetView>
  </sheetViews>
  <sheetFormatPr baseColWidth="10" defaultRowHeight="15" x14ac:dyDescent="0.25"/>
  <cols>
    <col min="1" max="1" width="22.42578125" style="1" customWidth="1"/>
    <col min="2" max="2" width="30.7109375" customWidth="1"/>
    <col min="3" max="3" width="18.5703125" customWidth="1"/>
    <col min="4" max="4" width="24.7109375" customWidth="1"/>
    <col min="5" max="5" width="19.28515625" customWidth="1"/>
    <col min="6" max="6" width="20.42578125" customWidth="1"/>
    <col min="7" max="7" width="20.140625" customWidth="1"/>
    <col min="8" max="8" width="19.85546875" customWidth="1"/>
    <col min="9" max="9" width="28.140625" customWidth="1"/>
  </cols>
  <sheetData>
    <row r="1" spans="1:9" x14ac:dyDescent="0.25">
      <c r="B1" s="10"/>
      <c r="C1" s="10" t="s">
        <v>121</v>
      </c>
      <c r="D1" s="9"/>
      <c r="E1" s="9"/>
      <c r="F1" s="9"/>
      <c r="G1" s="9"/>
      <c r="H1" s="9"/>
    </row>
    <row r="2" spans="1:9" x14ac:dyDescent="0.25">
      <c r="B2" s="10"/>
      <c r="C2" s="10" t="s">
        <v>118</v>
      </c>
      <c r="D2" s="9"/>
      <c r="E2" s="9"/>
      <c r="F2" s="9"/>
      <c r="G2" s="9"/>
      <c r="H2" s="9"/>
    </row>
    <row r="3" spans="1:9" x14ac:dyDescent="0.25">
      <c r="B3" s="10"/>
      <c r="C3" s="10" t="s">
        <v>119</v>
      </c>
      <c r="D3" s="9"/>
      <c r="E3" s="9"/>
      <c r="F3" s="9"/>
      <c r="G3" s="9"/>
      <c r="H3" s="9"/>
    </row>
    <row r="4" spans="1:9" x14ac:dyDescent="0.25">
      <c r="B4" s="10"/>
      <c r="C4" s="10" t="s">
        <v>120</v>
      </c>
      <c r="D4" s="9"/>
      <c r="E4" s="9"/>
      <c r="F4" s="9"/>
      <c r="G4" s="9"/>
      <c r="H4" s="9"/>
    </row>
    <row r="5" spans="1:9" x14ac:dyDescent="0.25">
      <c r="B5" s="2"/>
      <c r="C5" s="2"/>
      <c r="D5" s="11"/>
      <c r="E5" s="11"/>
      <c r="F5" s="11"/>
      <c r="G5" s="11"/>
      <c r="H5" s="11"/>
    </row>
    <row r="6" spans="1:9" ht="64.5" customHeight="1" x14ac:dyDescent="0.25">
      <c r="A6" s="22" t="s">
        <v>0</v>
      </c>
      <c r="B6" s="23" t="s">
        <v>1</v>
      </c>
      <c r="C6" s="23" t="s">
        <v>2</v>
      </c>
      <c r="D6" s="23" t="s">
        <v>3</v>
      </c>
      <c r="E6" s="23" t="s">
        <v>4</v>
      </c>
      <c r="F6" s="23" t="s">
        <v>5</v>
      </c>
      <c r="G6" s="23" t="s">
        <v>6</v>
      </c>
      <c r="H6" s="23" t="s">
        <v>7</v>
      </c>
      <c r="I6" s="23" t="s">
        <v>8</v>
      </c>
    </row>
    <row r="7" spans="1:9" ht="61.5" customHeight="1" x14ac:dyDescent="0.25">
      <c r="A7" s="44" t="s">
        <v>9</v>
      </c>
      <c r="B7" s="3" t="s">
        <v>10</v>
      </c>
      <c r="C7" s="3" t="s">
        <v>11</v>
      </c>
      <c r="D7" s="4">
        <v>44736</v>
      </c>
      <c r="E7" s="46">
        <v>374279.84</v>
      </c>
      <c r="F7" s="5"/>
      <c r="G7" s="6">
        <v>30521.08</v>
      </c>
      <c r="H7" s="46">
        <v>8533.76</v>
      </c>
      <c r="I7" s="44" t="s">
        <v>12</v>
      </c>
    </row>
    <row r="8" spans="1:9" ht="92.25" customHeight="1" x14ac:dyDescent="0.25">
      <c r="A8" s="45"/>
      <c r="B8" s="3" t="s">
        <v>13</v>
      </c>
      <c r="C8" s="3" t="s">
        <v>14</v>
      </c>
      <c r="D8" s="4">
        <v>44802</v>
      </c>
      <c r="E8" s="47"/>
      <c r="F8" s="5"/>
      <c r="G8" s="12">
        <v>335225</v>
      </c>
      <c r="H8" s="47"/>
      <c r="I8" s="45"/>
    </row>
    <row r="9" spans="1:9" ht="74.25" customHeight="1" x14ac:dyDescent="0.25">
      <c r="A9" s="13" t="s">
        <v>15</v>
      </c>
      <c r="B9" s="3" t="s">
        <v>16</v>
      </c>
      <c r="C9" s="3" t="s">
        <v>17</v>
      </c>
      <c r="D9" s="4">
        <v>44743</v>
      </c>
      <c r="E9" s="14">
        <v>9050.6</v>
      </c>
      <c r="F9" s="5"/>
      <c r="G9" s="6">
        <v>9050.6</v>
      </c>
      <c r="H9" s="12" t="s">
        <v>18</v>
      </c>
      <c r="I9" s="5" t="s">
        <v>19</v>
      </c>
    </row>
    <row r="10" spans="1:9" ht="77.25" customHeight="1" x14ac:dyDescent="0.25">
      <c r="A10" s="44" t="s">
        <v>20</v>
      </c>
      <c r="B10" s="3" t="s">
        <v>21</v>
      </c>
      <c r="C10" s="3" t="s">
        <v>22</v>
      </c>
      <c r="D10" s="4">
        <v>44727</v>
      </c>
      <c r="E10" s="46">
        <v>110094</v>
      </c>
      <c r="F10" s="5"/>
      <c r="G10" s="6">
        <v>15104</v>
      </c>
      <c r="H10" s="54" t="s">
        <v>18</v>
      </c>
      <c r="I10" s="44" t="s">
        <v>19</v>
      </c>
    </row>
    <row r="11" spans="1:9" ht="66.75" customHeight="1" x14ac:dyDescent="0.25">
      <c r="A11" s="45"/>
      <c r="B11" s="3" t="s">
        <v>23</v>
      </c>
      <c r="C11" s="3" t="s">
        <v>24</v>
      </c>
      <c r="D11" s="4">
        <v>44760</v>
      </c>
      <c r="E11" s="47"/>
      <c r="F11" s="5"/>
      <c r="G11" s="12">
        <v>94990</v>
      </c>
      <c r="H11" s="56"/>
      <c r="I11" s="45"/>
    </row>
    <row r="12" spans="1:9" ht="60.75" customHeight="1" x14ac:dyDescent="0.25">
      <c r="A12" s="13" t="s">
        <v>25</v>
      </c>
      <c r="B12" s="3" t="s">
        <v>26</v>
      </c>
      <c r="C12" s="3" t="s">
        <v>27</v>
      </c>
      <c r="D12" s="4">
        <v>44770</v>
      </c>
      <c r="E12" s="14">
        <v>276452.37</v>
      </c>
      <c r="F12" s="5"/>
      <c r="G12" s="12">
        <v>138848.79</v>
      </c>
      <c r="H12" s="12">
        <v>137603.57999999999</v>
      </c>
      <c r="I12" s="5" t="s">
        <v>28</v>
      </c>
    </row>
    <row r="13" spans="1:9" ht="99.75" customHeight="1" x14ac:dyDescent="0.25">
      <c r="A13" s="3" t="s">
        <v>29</v>
      </c>
      <c r="B13" s="3" t="s">
        <v>30</v>
      </c>
      <c r="C13" s="3" t="s">
        <v>31</v>
      </c>
      <c r="D13" s="4">
        <v>44775</v>
      </c>
      <c r="E13" s="14">
        <v>36654.11</v>
      </c>
      <c r="F13" s="5"/>
      <c r="G13" s="12">
        <v>36654.11</v>
      </c>
      <c r="H13" s="12" t="s">
        <v>18</v>
      </c>
      <c r="I13" s="5" t="s">
        <v>19</v>
      </c>
    </row>
    <row r="14" spans="1:9" ht="70.5" customHeight="1" x14ac:dyDescent="0.25">
      <c r="A14" s="3" t="s">
        <v>32</v>
      </c>
      <c r="B14" s="3" t="s">
        <v>33</v>
      </c>
      <c r="C14" s="3" t="s">
        <v>34</v>
      </c>
      <c r="D14" s="4">
        <v>44621</v>
      </c>
      <c r="E14" s="14">
        <v>15045</v>
      </c>
      <c r="F14" s="5"/>
      <c r="G14" s="12">
        <v>15045</v>
      </c>
      <c r="H14" s="12" t="s">
        <v>18</v>
      </c>
      <c r="I14" s="5" t="s">
        <v>19</v>
      </c>
    </row>
    <row r="15" spans="1:9" ht="99" customHeight="1" x14ac:dyDescent="0.25">
      <c r="A15" s="13" t="s">
        <v>35</v>
      </c>
      <c r="B15" s="3" t="s">
        <v>36</v>
      </c>
      <c r="C15" s="3" t="s">
        <v>37</v>
      </c>
      <c r="D15" s="4">
        <v>44767</v>
      </c>
      <c r="E15" s="14">
        <v>129210</v>
      </c>
      <c r="F15" s="5"/>
      <c r="G15" s="12">
        <v>129210</v>
      </c>
      <c r="H15" s="14" t="s">
        <v>18</v>
      </c>
      <c r="I15" s="5" t="s">
        <v>19</v>
      </c>
    </row>
    <row r="16" spans="1:9" ht="71.25" customHeight="1" x14ac:dyDescent="0.25">
      <c r="A16" s="50" t="s">
        <v>38</v>
      </c>
      <c r="B16" s="3" t="s">
        <v>39</v>
      </c>
      <c r="C16" s="3" t="s">
        <v>40</v>
      </c>
      <c r="D16" s="4">
        <v>44747</v>
      </c>
      <c r="E16" s="46">
        <f>345389.01+G19</f>
        <v>360581.51</v>
      </c>
      <c r="F16" s="5"/>
      <c r="G16" s="12">
        <v>86116.4</v>
      </c>
      <c r="H16" s="54">
        <v>182912.69</v>
      </c>
      <c r="I16" s="44" t="s">
        <v>12</v>
      </c>
    </row>
    <row r="17" spans="1:9" ht="65.25" customHeight="1" x14ac:dyDescent="0.25">
      <c r="A17" s="51"/>
      <c r="B17" s="3" t="s">
        <v>41</v>
      </c>
      <c r="C17" s="3" t="s">
        <v>42</v>
      </c>
      <c r="D17" s="4">
        <v>44764</v>
      </c>
      <c r="E17" s="53"/>
      <c r="F17" s="7"/>
      <c r="G17" s="14">
        <v>55460</v>
      </c>
      <c r="H17" s="55"/>
      <c r="I17" s="57"/>
    </row>
    <row r="18" spans="1:9" ht="71.25" customHeight="1" x14ac:dyDescent="0.25">
      <c r="A18" s="51"/>
      <c r="B18" s="3" t="s">
        <v>43</v>
      </c>
      <c r="C18" s="3" t="s">
        <v>44</v>
      </c>
      <c r="D18" s="4">
        <v>44757</v>
      </c>
      <c r="E18" s="53"/>
      <c r="F18" s="7"/>
      <c r="G18" s="14">
        <v>20899.919999999998</v>
      </c>
      <c r="H18" s="55"/>
      <c r="I18" s="57"/>
    </row>
    <row r="19" spans="1:9" ht="81" customHeight="1" x14ac:dyDescent="0.25">
      <c r="A19" s="52"/>
      <c r="B19" s="3" t="s">
        <v>45</v>
      </c>
      <c r="C19" s="3" t="s">
        <v>46</v>
      </c>
      <c r="D19" s="4">
        <v>44742</v>
      </c>
      <c r="E19" s="47"/>
      <c r="F19" s="7"/>
      <c r="G19" s="14">
        <v>15192.5</v>
      </c>
      <c r="H19" s="56"/>
      <c r="I19" s="45"/>
    </row>
    <row r="20" spans="1:9" ht="102.75" customHeight="1" x14ac:dyDescent="0.25">
      <c r="A20" s="44" t="s">
        <v>47</v>
      </c>
      <c r="B20" s="3" t="s">
        <v>48</v>
      </c>
      <c r="C20" s="3" t="s">
        <v>49</v>
      </c>
      <c r="D20" s="4">
        <v>44753</v>
      </c>
      <c r="E20" s="46">
        <f>+G20+G21</f>
        <v>95970.65</v>
      </c>
      <c r="F20" s="5"/>
      <c r="G20" s="12">
        <v>40914.6</v>
      </c>
      <c r="H20" s="44" t="s">
        <v>18</v>
      </c>
      <c r="I20" s="44" t="s">
        <v>19</v>
      </c>
    </row>
    <row r="21" spans="1:9" ht="100.5" customHeight="1" x14ac:dyDescent="0.25">
      <c r="A21" s="45"/>
      <c r="B21" s="3" t="s">
        <v>50</v>
      </c>
      <c r="C21" s="3" t="s">
        <v>51</v>
      </c>
      <c r="D21" s="4">
        <v>44748</v>
      </c>
      <c r="E21" s="47"/>
      <c r="F21" s="5"/>
      <c r="G21" s="12">
        <v>55056.05</v>
      </c>
      <c r="H21" s="45"/>
      <c r="I21" s="45"/>
    </row>
    <row r="22" spans="1:9" ht="63.75" customHeight="1" x14ac:dyDescent="0.25">
      <c r="A22" s="13" t="s">
        <v>52</v>
      </c>
      <c r="B22" s="3" t="s">
        <v>53</v>
      </c>
      <c r="C22" s="3" t="s">
        <v>54</v>
      </c>
      <c r="D22" s="4">
        <v>44762</v>
      </c>
      <c r="E22" s="14">
        <v>14160</v>
      </c>
      <c r="F22" s="5"/>
      <c r="G22" s="12">
        <v>7080</v>
      </c>
      <c r="H22" s="5" t="s">
        <v>18</v>
      </c>
      <c r="I22" s="5" t="s">
        <v>19</v>
      </c>
    </row>
    <row r="23" spans="1:9" ht="73.5" customHeight="1" x14ac:dyDescent="0.25">
      <c r="A23" s="13" t="s">
        <v>55</v>
      </c>
      <c r="B23" s="3" t="s">
        <v>56</v>
      </c>
      <c r="C23" s="3" t="s">
        <v>57</v>
      </c>
      <c r="D23" s="4">
        <v>44679</v>
      </c>
      <c r="E23" s="14">
        <v>750000</v>
      </c>
      <c r="F23" s="5"/>
      <c r="G23" s="12">
        <v>750000</v>
      </c>
      <c r="H23" s="12" t="s">
        <v>18</v>
      </c>
      <c r="I23" s="5" t="s">
        <v>19</v>
      </c>
    </row>
    <row r="24" spans="1:9" ht="81.75" customHeight="1" x14ac:dyDescent="0.25">
      <c r="A24" s="44" t="s">
        <v>58</v>
      </c>
      <c r="B24" s="13" t="s">
        <v>59</v>
      </c>
      <c r="C24" s="3" t="s">
        <v>60</v>
      </c>
      <c r="D24" s="4">
        <v>44748</v>
      </c>
      <c r="E24" s="46">
        <f>+G24+G25+H24</f>
        <v>833571.4</v>
      </c>
      <c r="F24" s="5"/>
      <c r="G24" s="12">
        <v>11391.72</v>
      </c>
      <c r="H24" s="46">
        <v>818532.06</v>
      </c>
      <c r="I24" s="44" t="s">
        <v>12</v>
      </c>
    </row>
    <row r="25" spans="1:9" ht="114.75" customHeight="1" x14ac:dyDescent="0.25">
      <c r="A25" s="45"/>
      <c r="B25" s="13" t="s">
        <v>61</v>
      </c>
      <c r="C25" s="3" t="s">
        <v>62</v>
      </c>
      <c r="D25" s="4">
        <v>44770</v>
      </c>
      <c r="E25" s="47"/>
      <c r="F25" s="5"/>
      <c r="G25" s="12">
        <v>3647.62</v>
      </c>
      <c r="H25" s="45"/>
      <c r="I25" s="45"/>
    </row>
    <row r="26" spans="1:9" ht="70.5" customHeight="1" x14ac:dyDescent="0.25">
      <c r="A26" s="13" t="s">
        <v>63</v>
      </c>
      <c r="B26" s="3" t="s">
        <v>64</v>
      </c>
      <c r="C26" s="3" t="s">
        <v>65</v>
      </c>
      <c r="D26" s="4">
        <v>44784</v>
      </c>
      <c r="E26" s="14">
        <v>12000</v>
      </c>
      <c r="F26" s="5"/>
      <c r="G26" s="12">
        <v>12000</v>
      </c>
      <c r="H26" s="12" t="s">
        <v>18</v>
      </c>
      <c r="I26" s="5" t="s">
        <v>19</v>
      </c>
    </row>
    <row r="27" spans="1:9" ht="104.25" customHeight="1" x14ac:dyDescent="0.25">
      <c r="A27" s="13" t="s">
        <v>66</v>
      </c>
      <c r="B27" s="3" t="s">
        <v>67</v>
      </c>
      <c r="C27" s="3" t="s">
        <v>68</v>
      </c>
      <c r="D27" s="4">
        <v>44741</v>
      </c>
      <c r="E27" s="12">
        <v>14661.5</v>
      </c>
      <c r="F27" s="5"/>
      <c r="G27" s="12">
        <v>14661.5</v>
      </c>
      <c r="H27" s="12" t="s">
        <v>18</v>
      </c>
      <c r="I27" s="5" t="s">
        <v>19</v>
      </c>
    </row>
    <row r="28" spans="1:9" ht="63" customHeight="1" x14ac:dyDescent="0.25">
      <c r="A28" s="13" t="s">
        <v>69</v>
      </c>
      <c r="B28" s="3" t="s">
        <v>70</v>
      </c>
      <c r="C28" s="3" t="s">
        <v>71</v>
      </c>
      <c r="D28" s="4">
        <v>44728</v>
      </c>
      <c r="E28" s="14">
        <f>+G28+H28</f>
        <v>2542664</v>
      </c>
      <c r="F28" s="5"/>
      <c r="G28" s="12">
        <v>212164</v>
      </c>
      <c r="H28" s="12">
        <v>2330500</v>
      </c>
      <c r="I28" s="5" t="s">
        <v>12</v>
      </c>
    </row>
    <row r="29" spans="1:9" ht="85.5" customHeight="1" x14ac:dyDescent="0.25">
      <c r="A29" s="13" t="s">
        <v>72</v>
      </c>
      <c r="B29" s="3" t="s">
        <v>73</v>
      </c>
      <c r="C29" s="3" t="s">
        <v>74</v>
      </c>
      <c r="D29" s="4">
        <v>44749</v>
      </c>
      <c r="E29" s="14">
        <v>79957.98</v>
      </c>
      <c r="F29" s="5"/>
      <c r="G29" s="12">
        <v>79957.98</v>
      </c>
      <c r="H29" s="12" t="s">
        <v>18</v>
      </c>
      <c r="I29" s="5" t="s">
        <v>19</v>
      </c>
    </row>
    <row r="30" spans="1:9" ht="66.75" customHeight="1" x14ac:dyDescent="0.25">
      <c r="A30" s="13" t="s">
        <v>75</v>
      </c>
      <c r="B30" s="3" t="s">
        <v>76</v>
      </c>
      <c r="C30" s="3" t="s">
        <v>77</v>
      </c>
      <c r="D30" s="4">
        <v>44739</v>
      </c>
      <c r="E30" s="14">
        <v>164020</v>
      </c>
      <c r="F30" s="5"/>
      <c r="G30" s="12">
        <v>164020</v>
      </c>
      <c r="H30" s="12" t="s">
        <v>18</v>
      </c>
      <c r="I30" s="5" t="s">
        <v>19</v>
      </c>
    </row>
    <row r="31" spans="1:9" ht="74.25" customHeight="1" x14ac:dyDescent="0.25">
      <c r="A31" s="3" t="s">
        <v>78</v>
      </c>
      <c r="B31" s="3" t="s">
        <v>79</v>
      </c>
      <c r="C31" s="3" t="s">
        <v>80</v>
      </c>
      <c r="D31" s="4">
        <v>44774</v>
      </c>
      <c r="E31" s="14">
        <f>+G31+H31</f>
        <v>13800</v>
      </c>
      <c r="F31" s="44"/>
      <c r="G31" s="12">
        <v>10350</v>
      </c>
      <c r="H31" s="12">
        <v>3450</v>
      </c>
      <c r="I31" s="5" t="s">
        <v>28</v>
      </c>
    </row>
    <row r="32" spans="1:9" ht="42" customHeight="1" x14ac:dyDescent="0.25">
      <c r="A32" s="3" t="s">
        <v>81</v>
      </c>
      <c r="B32" s="15" t="s">
        <v>82</v>
      </c>
      <c r="C32" s="15" t="s">
        <v>37</v>
      </c>
      <c r="D32" s="16">
        <v>44748</v>
      </c>
      <c r="E32" s="14">
        <v>74133.5</v>
      </c>
      <c r="F32" s="45"/>
      <c r="G32" s="17">
        <v>74133.5</v>
      </c>
      <c r="H32" s="12" t="s">
        <v>18</v>
      </c>
      <c r="I32" s="5" t="s">
        <v>19</v>
      </c>
    </row>
    <row r="33" spans="1:9" ht="45" customHeight="1" x14ac:dyDescent="0.25">
      <c r="A33" s="3" t="s">
        <v>83</v>
      </c>
      <c r="B33" s="15" t="s">
        <v>84</v>
      </c>
      <c r="C33" s="15" t="s">
        <v>85</v>
      </c>
      <c r="D33" s="16">
        <v>44753</v>
      </c>
      <c r="E33" s="14">
        <v>13680</v>
      </c>
      <c r="F33" s="7"/>
      <c r="G33" s="17">
        <v>13680</v>
      </c>
      <c r="H33" s="12" t="s">
        <v>18</v>
      </c>
      <c r="I33" s="5" t="s">
        <v>19</v>
      </c>
    </row>
    <row r="34" spans="1:9" ht="78" customHeight="1" x14ac:dyDescent="0.25">
      <c r="A34" s="3" t="s">
        <v>86</v>
      </c>
      <c r="B34" s="15" t="s">
        <v>87</v>
      </c>
      <c r="C34" s="15" t="s">
        <v>88</v>
      </c>
      <c r="D34" s="16">
        <v>44774</v>
      </c>
      <c r="E34" s="14">
        <v>145983.87</v>
      </c>
      <c r="F34" s="7"/>
      <c r="G34" s="17">
        <v>145983.87</v>
      </c>
      <c r="H34" s="12" t="s">
        <v>18</v>
      </c>
      <c r="I34" s="5" t="s">
        <v>19</v>
      </c>
    </row>
    <row r="35" spans="1:9" ht="40.5" customHeight="1" x14ac:dyDescent="0.25">
      <c r="A35" s="3" t="s">
        <v>89</v>
      </c>
      <c r="B35" s="15" t="s">
        <v>90</v>
      </c>
      <c r="C35" s="15" t="s">
        <v>91</v>
      </c>
      <c r="D35" s="16">
        <v>44770</v>
      </c>
      <c r="E35" s="14">
        <v>52783.29</v>
      </c>
      <c r="F35" s="7"/>
      <c r="G35" s="17">
        <v>52783.29</v>
      </c>
      <c r="H35" s="12" t="s">
        <v>18</v>
      </c>
      <c r="I35" s="5" t="s">
        <v>19</v>
      </c>
    </row>
    <row r="36" spans="1:9" ht="82.5" customHeight="1" x14ac:dyDescent="0.25">
      <c r="A36" s="3" t="s">
        <v>92</v>
      </c>
      <c r="B36" s="15" t="s">
        <v>93</v>
      </c>
      <c r="C36" s="15" t="s">
        <v>94</v>
      </c>
      <c r="D36" s="16">
        <v>44767</v>
      </c>
      <c r="E36" s="14">
        <v>16244</v>
      </c>
      <c r="F36" s="7"/>
      <c r="G36" s="17">
        <v>16244</v>
      </c>
      <c r="H36" s="12" t="s">
        <v>18</v>
      </c>
      <c r="I36" s="5" t="s">
        <v>19</v>
      </c>
    </row>
    <row r="37" spans="1:9" ht="49.5" customHeight="1" x14ac:dyDescent="0.25">
      <c r="A37" s="3" t="s">
        <v>95</v>
      </c>
      <c r="B37" s="15" t="s">
        <v>96</v>
      </c>
      <c r="C37" s="15" t="s">
        <v>97</v>
      </c>
      <c r="D37" s="16">
        <v>44755</v>
      </c>
      <c r="E37" s="14">
        <f>+G37+H37</f>
        <v>1648106</v>
      </c>
      <c r="F37" s="7"/>
      <c r="G37" s="17">
        <v>271400</v>
      </c>
      <c r="H37" s="12">
        <v>1376706</v>
      </c>
      <c r="I37" s="5" t="s">
        <v>12</v>
      </c>
    </row>
    <row r="38" spans="1:9" ht="57" customHeight="1" x14ac:dyDescent="0.25">
      <c r="A38" s="3" t="s">
        <v>98</v>
      </c>
      <c r="B38" s="15" t="s">
        <v>99</v>
      </c>
      <c r="C38" s="15" t="s">
        <v>100</v>
      </c>
      <c r="D38" s="18">
        <v>44774</v>
      </c>
      <c r="E38" s="19">
        <v>4325</v>
      </c>
      <c r="F38" s="20"/>
      <c r="G38" s="19">
        <v>4325</v>
      </c>
      <c r="H38" s="20" t="s">
        <v>18</v>
      </c>
      <c r="I38" s="20" t="s">
        <v>19</v>
      </c>
    </row>
    <row r="39" spans="1:9" ht="57" customHeight="1" x14ac:dyDescent="0.25">
      <c r="A39" s="3" t="s">
        <v>101</v>
      </c>
      <c r="B39" s="15" t="s">
        <v>102</v>
      </c>
      <c r="C39" s="21" t="s">
        <v>103</v>
      </c>
      <c r="D39" s="18">
        <v>44774</v>
      </c>
      <c r="E39" s="19">
        <f>25900+G39</f>
        <v>33300</v>
      </c>
      <c r="F39" s="19"/>
      <c r="G39" s="19">
        <v>7400</v>
      </c>
      <c r="H39" s="19">
        <v>25900</v>
      </c>
      <c r="I39" s="19" t="s">
        <v>12</v>
      </c>
    </row>
    <row r="40" spans="1:9" ht="87" customHeight="1" x14ac:dyDescent="0.25">
      <c r="A40" s="21" t="s">
        <v>104</v>
      </c>
      <c r="B40" s="21" t="s">
        <v>105</v>
      </c>
      <c r="C40" s="21" t="s">
        <v>106</v>
      </c>
      <c r="D40" s="18">
        <v>44754</v>
      </c>
      <c r="E40" s="19">
        <f>+G40+H40</f>
        <v>102733.51</v>
      </c>
      <c r="F40" s="19"/>
      <c r="G40" s="19">
        <v>89331.9</v>
      </c>
      <c r="H40" s="19">
        <v>13401.61</v>
      </c>
      <c r="I40" s="19" t="s">
        <v>12</v>
      </c>
    </row>
    <row r="41" spans="1:9" ht="89.25" customHeight="1" x14ac:dyDescent="0.25">
      <c r="A41" s="21" t="s">
        <v>107</v>
      </c>
      <c r="B41" s="21" t="s">
        <v>108</v>
      </c>
      <c r="C41" s="21" t="s">
        <v>109</v>
      </c>
      <c r="D41" s="18">
        <v>44746</v>
      </c>
      <c r="E41" s="19">
        <v>42377.25</v>
      </c>
      <c r="F41" s="19"/>
      <c r="G41" s="19">
        <v>42377.25</v>
      </c>
      <c r="H41" s="19" t="s">
        <v>18</v>
      </c>
      <c r="I41" s="19" t="s">
        <v>19</v>
      </c>
    </row>
    <row r="42" spans="1:9" ht="105.75" customHeight="1" x14ac:dyDescent="0.25">
      <c r="A42" s="21" t="s">
        <v>110</v>
      </c>
      <c r="B42" s="21" t="s">
        <v>111</v>
      </c>
      <c r="C42" s="21" t="s">
        <v>112</v>
      </c>
      <c r="D42" s="18">
        <v>44720</v>
      </c>
      <c r="E42" s="19">
        <v>111859.48</v>
      </c>
      <c r="F42" s="19"/>
      <c r="G42" s="19">
        <v>111859.48</v>
      </c>
      <c r="H42" s="19" t="s">
        <v>18</v>
      </c>
      <c r="I42" s="19" t="s">
        <v>19</v>
      </c>
    </row>
    <row r="43" spans="1:9" ht="132" customHeight="1" x14ac:dyDescent="0.25">
      <c r="A43" s="21" t="s">
        <v>113</v>
      </c>
      <c r="B43" s="21" t="s">
        <v>114</v>
      </c>
      <c r="C43" s="21" t="s">
        <v>115</v>
      </c>
      <c r="D43" s="18" t="s">
        <v>116</v>
      </c>
      <c r="E43" s="19">
        <v>586460</v>
      </c>
      <c r="F43" s="19"/>
      <c r="G43" s="19">
        <v>586460</v>
      </c>
      <c r="H43" s="19" t="s">
        <v>18</v>
      </c>
      <c r="I43" s="19" t="s">
        <v>19</v>
      </c>
    </row>
    <row r="47" spans="1:9" x14ac:dyDescent="0.25">
      <c r="A47"/>
    </row>
    <row r="48" spans="1:9" x14ac:dyDescent="0.25">
      <c r="A48"/>
      <c r="C48" s="48" t="s">
        <v>117</v>
      </c>
      <c r="D48" s="49"/>
      <c r="E48" s="49"/>
      <c r="F48" s="49"/>
      <c r="G48" s="49"/>
      <c r="H48" s="49"/>
    </row>
    <row r="49" spans="1:8" x14ac:dyDescent="0.25">
      <c r="A49"/>
      <c r="C49" s="49"/>
      <c r="D49" s="49"/>
      <c r="E49" s="49"/>
      <c r="F49" s="49"/>
      <c r="G49" s="49"/>
      <c r="H49" s="49"/>
    </row>
    <row r="50" spans="1:8" ht="30.75" customHeight="1" x14ac:dyDescent="0.25">
      <c r="A50"/>
      <c r="C50" s="49"/>
      <c r="D50" s="49"/>
      <c r="E50" s="49"/>
      <c r="F50" s="49"/>
      <c r="G50" s="49"/>
      <c r="H50" s="49"/>
    </row>
    <row r="51" spans="1:8" x14ac:dyDescent="0.25">
      <c r="A51"/>
      <c r="C51" s="49"/>
      <c r="D51" s="49"/>
      <c r="E51" s="49"/>
      <c r="F51" s="49"/>
      <c r="G51" s="49"/>
      <c r="H51" s="49"/>
    </row>
    <row r="52" spans="1:8" x14ac:dyDescent="0.25">
      <c r="A52"/>
      <c r="C52" s="49"/>
      <c r="D52" s="49"/>
      <c r="E52" s="49"/>
      <c r="F52" s="49"/>
      <c r="G52" s="49"/>
      <c r="H52" s="49"/>
    </row>
    <row r="53" spans="1:8" x14ac:dyDescent="0.25">
      <c r="A53"/>
      <c r="C53" s="49"/>
      <c r="D53" s="49"/>
      <c r="E53" s="49"/>
      <c r="F53" s="49"/>
      <c r="G53" s="49"/>
      <c r="H53" s="49"/>
    </row>
    <row r="54" spans="1:8" x14ac:dyDescent="0.25">
      <c r="A54"/>
      <c r="C54" s="49"/>
      <c r="D54" s="49"/>
      <c r="E54" s="49"/>
      <c r="F54" s="49"/>
      <c r="G54" s="49"/>
      <c r="H54" s="49"/>
    </row>
    <row r="55" spans="1:8" x14ac:dyDescent="0.25">
      <c r="A55"/>
      <c r="C55" s="49"/>
      <c r="D55" s="49"/>
      <c r="E55" s="49"/>
      <c r="F55" s="49"/>
      <c r="G55" s="49"/>
      <c r="H55" s="49"/>
    </row>
    <row r="56" spans="1:8" x14ac:dyDescent="0.25">
      <c r="A56"/>
      <c r="C56" s="49"/>
      <c r="D56" s="49"/>
      <c r="E56" s="49"/>
      <c r="F56" s="49"/>
      <c r="G56" s="49"/>
      <c r="H56" s="49"/>
    </row>
    <row r="57" spans="1:8" x14ac:dyDescent="0.25">
      <c r="A57"/>
      <c r="C57" s="49"/>
      <c r="D57" s="49"/>
      <c r="E57" s="49"/>
      <c r="F57" s="49"/>
      <c r="G57" s="49"/>
      <c r="H57" s="49"/>
    </row>
    <row r="58" spans="1:8" x14ac:dyDescent="0.25">
      <c r="A58"/>
    </row>
    <row r="59" spans="1:8" x14ac:dyDescent="0.25">
      <c r="A59"/>
    </row>
    <row r="60" spans="1:8" x14ac:dyDescent="0.25">
      <c r="A60"/>
    </row>
    <row r="61" spans="1:8" x14ac:dyDescent="0.25">
      <c r="A61"/>
    </row>
    <row r="62" spans="1:8" x14ac:dyDescent="0.25">
      <c r="A62"/>
    </row>
  </sheetData>
  <mergeCells count="22">
    <mergeCell ref="A7:A8"/>
    <mergeCell ref="E7:E8"/>
    <mergeCell ref="H7:H8"/>
    <mergeCell ref="I7:I8"/>
    <mergeCell ref="A10:A11"/>
    <mergeCell ref="E10:E11"/>
    <mergeCell ref="H10:H11"/>
    <mergeCell ref="I10:I11"/>
    <mergeCell ref="C48:H57"/>
    <mergeCell ref="A16:A19"/>
    <mergeCell ref="E16:E19"/>
    <mergeCell ref="H16:H19"/>
    <mergeCell ref="I16:I19"/>
    <mergeCell ref="A20:A21"/>
    <mergeCell ref="E20:E21"/>
    <mergeCell ref="H20:H21"/>
    <mergeCell ref="I20:I21"/>
    <mergeCell ref="A24:A25"/>
    <mergeCell ref="E24:E25"/>
    <mergeCell ref="H24:H25"/>
    <mergeCell ref="I24:I25"/>
    <mergeCell ref="F31:F32"/>
  </mergeCells>
  <pageMargins left="0.40625" right="0.7" top="0.75" bottom="0.75" header="0.3" footer="0.3"/>
  <pageSetup scale="61" fitToHeight="0" orientation="landscape" r:id="rId1"/>
  <rowBreaks count="2" manualBreakCount="2">
    <brk id="24" max="16383" man="1"/>
    <brk id="35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Estados de cuenta S. agosto </vt:lpstr>
      <vt:lpstr> Pago realizados a suplidor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Karina de los Santos</dc:creator>
  <cp:lastModifiedBy>Heiliany López</cp:lastModifiedBy>
  <dcterms:created xsi:type="dcterms:W3CDTF">2022-09-12T13:58:24Z</dcterms:created>
  <dcterms:modified xsi:type="dcterms:W3CDTF">2022-09-12T19:44:43Z</dcterms:modified>
</cp:coreProperties>
</file>