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\Contabilidad\CONTABILIDAD\TRANSPARENCIA\TRANSPARENCIA 2023\DICIEMBRE 2023\TRANSPARENCIA\"/>
    </mc:Choice>
  </mc:AlternateContent>
  <xr:revisionPtr revIDLastSave="0" documentId="13_ncr:1_{53CAF2B5-4314-42A0-819B-A2B8D464A67E}" xr6:coauthVersionLast="47" xr6:coauthVersionMax="47" xr10:uidLastSave="{00000000-0000-0000-0000-000000000000}"/>
  <bookViews>
    <workbookView xWindow="-120" yWindow="-120" windowWidth="20730" windowHeight="11160" xr2:uid="{EE4DAC8C-22EA-4615-8D6D-A93D35C8FF7D}"/>
  </bookViews>
  <sheets>
    <sheet name="DICIEMBRE 23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4" l="1"/>
  <c r="H58" i="14" s="1"/>
  <c r="G54" i="14"/>
  <c r="E51" i="14"/>
  <c r="H51" i="14" s="1"/>
  <c r="G37" i="14"/>
  <c r="E37" i="14"/>
  <c r="G36" i="14"/>
  <c r="E32" i="14"/>
  <c r="H32" i="14" s="1"/>
  <c r="G18" i="14"/>
  <c r="E18" i="14"/>
  <c r="G17" i="14"/>
  <c r="E17" i="14"/>
  <c r="E16" i="14"/>
  <c r="H16" i="14" s="1"/>
  <c r="E9" i="14"/>
  <c r="H9" i="14" s="1"/>
</calcChain>
</file>

<file path=xl/sharedStrings.xml><?xml version="1.0" encoding="utf-8"?>
<sst xmlns="http://schemas.openxmlformats.org/spreadsheetml/2006/main" count="236" uniqueCount="159">
  <si>
    <t xml:space="preserve">     INSTITUTO DE INNOVACION EN BIOTECNOLOGIA E INDUSTRIA </t>
  </si>
  <si>
    <t xml:space="preserve">             PAGOS REALIZADOS A SUPLIDOR</t>
  </si>
  <si>
    <t xml:space="preserve">               RNC 430000167</t>
  </si>
  <si>
    <t>SUPLIDOR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</si>
  <si>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</si>
  <si>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</si>
  <si>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</si>
  <si>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</si>
  <si>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</si>
  <si>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</si>
  <si>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</si>
  <si>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</si>
  <si>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N/A</t>
  </si>
  <si>
    <t>SAN MIGUEL &amp; CIA SRL</t>
  </si>
  <si>
    <t>MARCEL SOLUTION SRL</t>
  </si>
  <si>
    <t>Nelson Johnson</t>
  </si>
  <si>
    <t>Enc. Financiero</t>
  </si>
  <si>
    <t xml:space="preserve">Enc. Cuentas por Pagar </t>
  </si>
  <si>
    <t>WORLD TECHNOLOGY TATIS SRL</t>
  </si>
  <si>
    <t>KHALICCO INVESTMENTS SRL</t>
  </si>
  <si>
    <t>EDESUR DOMINICANA S A</t>
  </si>
  <si>
    <t>COMPANIA DOMINICANA DE TELEFONOS S A</t>
  </si>
  <si>
    <t>AYUNTAMIENTO DEL DISTRITO NACIONAL</t>
  </si>
  <si>
    <t>AGUA PLANETA AZUL S A</t>
  </si>
  <si>
    <t>PASTELERIA Y PANADERIA LOS TRIGALES SRL</t>
  </si>
  <si>
    <t>B1500000016</t>
  </si>
  <si>
    <t>BDC SERRALLES S R L</t>
  </si>
  <si>
    <t>MOL LABORATORIO, LTDA</t>
  </si>
  <si>
    <t>ENTE COSTARRICENSE DE ACREDITACION</t>
  </si>
  <si>
    <t>API GROUP INC/ AN LGC COMPANY</t>
  </si>
  <si>
    <t>BIO NUCLEAR S A</t>
  </si>
  <si>
    <t>EDITORA DEL CARIBE C POR A</t>
  </si>
  <si>
    <t>INSTITUTO DOMINICANO PARA LA CALIDAD</t>
  </si>
  <si>
    <t>AIR LIQUIDE DOMINICANA SAS</t>
  </si>
  <si>
    <t xml:space="preserve">   Annileidy Santana</t>
  </si>
  <si>
    <t>PENDIENTE</t>
  </si>
  <si>
    <t>COMPLETADO</t>
  </si>
  <si>
    <t>KELNET COMPUTER SRL</t>
  </si>
  <si>
    <t>PAT &amp; MELL PHARMACEUTICALS S R L</t>
  </si>
  <si>
    <t>GTG INDUSTRIAL SRL</t>
  </si>
  <si>
    <t>B1500000001</t>
  </si>
  <si>
    <t>PUBLICOM SRL</t>
  </si>
  <si>
    <t>SOLUCIONES TECNOLOGICAS EMPRESARIALES SRL</t>
  </si>
  <si>
    <t>INVERSIONES DELECA SRL</t>
  </si>
  <si>
    <t>VENUS COMERCIAL SRL</t>
  </si>
  <si>
    <t>COMERCIAL FERRETERO E PEREZ SRL</t>
  </si>
  <si>
    <t>PAGO ENSAYO DE APTITUD DEL LABORATORIO DE AGUA</t>
  </si>
  <si>
    <t xml:space="preserve">              MES DE DICIEMBRE 2023</t>
  </si>
  <si>
    <t>PAGO SERVICIO DE REPARACION DE LA CALDERA DE PLANTA PILOTO DE LA INSTITUCION.</t>
  </si>
  <si>
    <t>B1500000994</t>
  </si>
  <si>
    <t>PAGO SERVICIO DE ENERGIA ELECTRICA DE LA INSTITUCION CORRESPONDIENTE AL MES DE NOV. 2023</t>
  </si>
  <si>
    <t>B1500416642     B1500421077</t>
  </si>
  <si>
    <t>PAGO SERVICIO DE RECOGIDA DE BASURA, CORRESPONDIENTE MES DE DIC. 2023</t>
  </si>
  <si>
    <t>B1500047976</t>
  </si>
  <si>
    <t>B1700000070</t>
  </si>
  <si>
    <t>PAGO CUOTA DE MANT. ANUAL DE ACREDITACION DEL PERIODO 2023,.</t>
  </si>
  <si>
    <t>B1700000067</t>
  </si>
  <si>
    <t>PAGO COMPRA DE MATERIAL DE REFERENCIA DE CAFE.</t>
  </si>
  <si>
    <t>B1700000068</t>
  </si>
  <si>
    <t xml:space="preserve">PAGO SERVICIO DE TELEFONO E INTERNET DE LA INSTITUCION CORRESPONDIENTE AL MES DE NOVIEMBRE </t>
  </si>
  <si>
    <t>E450000026381      E450000026449     E450000026482</t>
  </si>
  <si>
    <t>SERVICIO DE MANT. PREVENTIVO DE DOS ASCENSORES DE LA INSTITUCION POR 12 MESES.</t>
  </si>
  <si>
    <t>B1500002020       B1500002046</t>
  </si>
  <si>
    <t>2023-11-01        2023-12-01</t>
  </si>
  <si>
    <t>SERVICIO DE ALQUILER DE 3 IMPRESORAS MULTIFUNCIONALES PARA USO DE LA INSTITUCION POR 12 MESES.</t>
  </si>
  <si>
    <t>COMPRA DE REACTIVOS PARA USO DE LOS LABORATORIOS DE LA INSTITUCION.</t>
  </si>
  <si>
    <t>B1500001861</t>
  </si>
  <si>
    <t>COMPRA DE REACTIVOS(GASES ESPECIALES) PARA USO DE LA INSTITUCION.</t>
  </si>
  <si>
    <t>B1500023588</t>
  </si>
  <si>
    <t>CENTROXPERT STE SRL</t>
  </si>
  <si>
    <t>ADQUISICION DE SERVIDOR MICROSOFT WINDOWS SERVER STANDARD 2022 Y SCANNER.</t>
  </si>
  <si>
    <t>B1500002539</t>
  </si>
  <si>
    <t>ADQUISICION DE PICADERA PARA ACTIVIDAD REPRESENTADA POR EL DEPARTAMENTO DE TRANSPARENCIA DE LA INSTITUCION.</t>
  </si>
  <si>
    <t>B1500000468</t>
  </si>
  <si>
    <t>SERVICIO DE CATERING PARA USO DEL DEPARTAMENTO DE COMUNICACIONES Y DIRECCION EJECUTIVA DE LA INSTITUCION.</t>
  </si>
  <si>
    <t>B1500001386     B1500001412</t>
  </si>
  <si>
    <t>2023-11-16    2023-12-15</t>
  </si>
  <si>
    <t>COMPRA DE ALIMENTOS CRUDOS PARA USO DE LA DIRECCION EJECUTIVA Y DEL LABORATORIO DE QUIMICA DE LA INSTITUCION CORRESPONDIENTE A LOS MESES DE OCT. Y NOV. 2023</t>
  </si>
  <si>
    <t>B1500000014    B1500000018</t>
  </si>
  <si>
    <t>2023-12-05      2023-10-23</t>
  </si>
  <si>
    <t>COMPRA DE REACTIVOS PARA USO LABORATORIOS DE LA INSTITUCION.</t>
  </si>
  <si>
    <t>B1500001044</t>
  </si>
  <si>
    <t>SERVICIO Y REPARACION Y MANT. DE AIRE CENTRAL PARA EL CEBIVE.</t>
  </si>
  <si>
    <t>B1500000891</t>
  </si>
  <si>
    <t>PAGO ADQUISICION DE BOTELLONES DE AGUA Y BOTELLITAS PARA USO DE LA INSTITUCION</t>
  </si>
  <si>
    <t>B1500162934    B1500162940   B1500164011   B1500164057   B1500164061  B1500164065    B1500164493   B1500165003    B1500165407   B1500165413    B1500165627    B1500165783    B1500166470    B1500163185    B1500164900</t>
  </si>
  <si>
    <t>2023-08-31  2023-09-15   2024-01-09  2023-10-19   2023-09-22   2023-10-25    2023-11-10  2023-10-12</t>
  </si>
  <si>
    <t>PAGO COMPRA DE REACTIVOS PARA USO DE LOS LABORATORIOS DE LA INSTITUCION.</t>
  </si>
  <si>
    <t>B1500036556</t>
  </si>
  <si>
    <t>PAGO SERVICIO CATERING PARA USO DE DEPARTAMENTO DE COMUNICACIONES, CAPACITACIONES Y DIRECCION EJECUTIVA DE LA INSTITUCION.</t>
  </si>
  <si>
    <t>B1500000475</t>
  </si>
  <si>
    <t>COMPRA DE PIEZAS PARA MANTEMNIMIENTO DEL EQUIPO DESIONIZADOR EQ-MIC 005623 DEL LAB. MICROBIOLOGIA</t>
  </si>
  <si>
    <t>B1500001874</t>
  </si>
  <si>
    <t>PAGO PROGRAMA DE VALIDACION DE METODO, MODULO I,II,III Y IV EN LOS MESES DE JULIO A OCTUBRE 2023</t>
  </si>
  <si>
    <t>B1700000069</t>
  </si>
  <si>
    <t>DET NORSKE VERITAS MEXICO SA DE CV</t>
  </si>
  <si>
    <t>PAGO AUDITORIA PERIODICA ISO 9001</t>
  </si>
  <si>
    <t>B1700000071</t>
  </si>
  <si>
    <t xml:space="preserve">ADQUISICION DE SERVICIO DE MANT. Y ASESORIA DEL SISTEMA SYMASOFT PARA USO DE LA INSTITUCION POR 12 </t>
  </si>
  <si>
    <t>E450000000013      E450000000016     E450000000019</t>
  </si>
  <si>
    <t>2023-10-20   2023-11-20    2023-12-20</t>
  </si>
  <si>
    <t>COMPRA DE NORMA NORDOM PARA SER UTILIZADAS EN EL DEPARTAMENTO DE INNOVACION INDUSTRIAL</t>
  </si>
  <si>
    <t>B1500000394</t>
  </si>
  <si>
    <t>GARENA SRL</t>
  </si>
  <si>
    <t>COMPRA DE MATERIALES DE LIMPIEZA PARA LA REPOSICION DE INVENTARIO DEL ALMACEN DE LA INSTITUCION CORRESPONDIENTE AL CUARTO TRIMESTRE.</t>
  </si>
  <si>
    <t>B1500000459</t>
  </si>
  <si>
    <t>RENOVACION SUSCRIPCION ANUAL DEL PERIODICO PARA USO DE LA INSTITUCION.</t>
  </si>
  <si>
    <t>B1500005246</t>
  </si>
  <si>
    <t>PROLIMPISO SRL</t>
  </si>
  <si>
    <t>COMPRA DE MATERIALES DE LIMPIEZA PARA REPOSICION DE INVENTARO DEL ALMACEN DE LA INSTITUCION CORRESPONDIENTES AL CUARTO TRIMESTRE.</t>
  </si>
  <si>
    <t>B1500001159</t>
  </si>
  <si>
    <t>SCANCO DOMINICANA SRL</t>
  </si>
  <si>
    <t>COMPRA DE TAREJTA PARA EQUIPO DE PROTEINA MARCA FOSS DEL LABOTORIO DE ENSAYOS QUIMICOS DE LA INSTITUCION.</t>
  </si>
  <si>
    <t>MAXX EXTINTORES SRL</t>
  </si>
  <si>
    <t>SERVICIO DE MANTENIMIENTO DE EXTINTORES DE LA INSTITUCION.</t>
  </si>
  <si>
    <t>B1500000376</t>
  </si>
  <si>
    <t>COMPRA DE MATERIALES DE OFICINA PARA REPOSICION DE INVENTARIO PARA USO DE LA INSTITUCION CUARTO TRIMESTRE.</t>
  </si>
  <si>
    <t>B1500000015</t>
  </si>
  <si>
    <t>COMPRA DE CAFE Y AZUCAR PARA REPOSICION DEL ALMACEN DE LA INSTITUCION PARA EL CUARTO TRIMESTRE.</t>
  </si>
  <si>
    <t>B1500003727</t>
  </si>
  <si>
    <t>B1500003800</t>
  </si>
  <si>
    <t>ADQUISICION DE LIBRO METODOS OFICIALES DE ANALISIS 22 (2023)EDICION PARA EL USO DEL AREA DE SUPERVISION TECNICA DE LA INSTITUCION.</t>
  </si>
  <si>
    <t>B1500001907</t>
  </si>
  <si>
    <t>LLENADO DE TANQUES DE NITROGENO Y ACETILENO UHP PARA SER UTILIZADO EN LOS LABORATORIOS DE CROMATOGRAFIA Y MINERALOGIA DE LA INST.</t>
  </si>
  <si>
    <t>B1500023736</t>
  </si>
  <si>
    <t>COMPRA DE ALMOHADITA PARA DETERMINACION DE CLORO LIBRE PARA USO DEL LABORATORIO DE AGUA.</t>
  </si>
  <si>
    <t>B1500001897</t>
  </si>
  <si>
    <t>COMPRA DE MATERIALES GASTABLES DE LABORATORIOS PARA REPOSICION DEL ALMACENY LABORATORIO DE FARMACIA.</t>
  </si>
  <si>
    <t>B1500001903</t>
  </si>
  <si>
    <t>COMPRA DE EQUIPO MULTIPARAMETRO PARA MEDIR EL PH USO DEL LABORATORIO DE MICROBIOLOGIA</t>
  </si>
  <si>
    <t>B1500001037</t>
  </si>
  <si>
    <t>MDL ALTEKNATIVA TECH SRL</t>
  </si>
  <si>
    <t>COMPRA DE 2 UPS PARA SER UTILIZADOS EN EQUIPOS DE LOS LABORATORIOS DE ENSAYOS QUIMICOS.</t>
  </si>
  <si>
    <t>B1500000110</t>
  </si>
  <si>
    <t>SERVICIO DE MANT. Y REPARACION DE LAS IMPRESORAS DE LA INSTITUCION.</t>
  </si>
  <si>
    <t>B1500000990</t>
  </si>
  <si>
    <t>PAGO SERVICIO Y ASISTENCIA TECNICA MANTENIMIENTO DEL CABLEADO DATA-CENTER.</t>
  </si>
  <si>
    <t>B1500000991</t>
  </si>
  <si>
    <t>HOLLYWOOD AUTO ADORNO SRL</t>
  </si>
  <si>
    <t xml:space="preserve">ADQUISION E INSTALACION LAMINADO DE CRISTAL PARA VEHICULO LINCOLN NAVIGATOR PREMIER 2023 DE LA </t>
  </si>
  <si>
    <t>B1500000331</t>
  </si>
  <si>
    <t>COMPRA DE MATERIALES FERRETEROS PARA USO DE LAS AREAS MANT. DE EQUIPOS Y DEPARTAMENTO DE SERVICIOS GENERALES DE LA INST.</t>
  </si>
  <si>
    <t>B1500000987</t>
  </si>
  <si>
    <t>COMPRA DE INSUMOS DE CONTROL DE PLAGAS PARA SER USADOS EN LA FUMIGACION DE LA INSTITUCION.</t>
  </si>
  <si>
    <t>B1500000986</t>
  </si>
  <si>
    <t>COMPRA DE MATERIALES GASTABLE DE LABORATORIO PARA RESPOSICION DEL ALMACEN Y LABORATORIO DE FARMACIA.</t>
  </si>
  <si>
    <t>B1500037405</t>
  </si>
  <si>
    <t>COMPRA DE MATERIALES GASTABLES DE LABORATORIO PARA REPOSICION DE ALMACEN Y LABORATORIO DE FARMACIA.</t>
  </si>
  <si>
    <t>B1500000748</t>
  </si>
  <si>
    <t>COMPRA DE 2 UPS PARA SER UTILIZADO EN EQUIPOS DEL LABORATORIO DE ENSAYOS QUIMICOS</t>
  </si>
  <si>
    <t>B1500002672</t>
  </si>
  <si>
    <t>PAGO COMPRA DE IMPRESION DE BAJANTE PUBLICITARIO Y TARJETA DE PRESENTACION DE LA INSTITUCION.</t>
  </si>
  <si>
    <t>B1500000352</t>
  </si>
  <si>
    <t>EVENTS AND CATERING BY DULCE ENCARNACION SRL</t>
  </si>
  <si>
    <t>PAGO ADQUISICION DE SERVICIO DE MONTAJE DE EVENTO PARA ACTIVIDAD DE LA INSTITUCION.</t>
  </si>
  <si>
    <t>PAGO VERIFICACION DEL  PLAN DE ACCIONES CORRECTIVAS SOBRE PROCESO DE ACREDITACION</t>
  </si>
  <si>
    <t>B1700000072</t>
  </si>
  <si>
    <t>PAGO COMPRA DE MATERIALES DE LABORATORIO PARA REPOSICION DE ALMACEN.</t>
  </si>
  <si>
    <t>B1500001071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</si>
</sst>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14" fontId="7" fillId="2" borderId="2" xfId="1" applyNumberFormat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4" fontId="7" fillId="2" borderId="2" xfId="1" applyNumberFormat="1" applyFont="1" applyFill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7" fillId="2" borderId="1" xfId="1" applyNumberFormat="1" applyFont="1" applyFill="1" applyBorder="1" applyAlignment="1">
      <alignment vertical="center"/>
    </xf>
    <xf numFmtId="4" fontId="7" fillId="2" borderId="3" xfId="1" applyNumberFormat="1" applyFont="1" applyFill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6" fillId="2" borderId="5" xfId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3" xfId="1" xr:uid="{04FCF9A9-DD58-493A-A52C-5A444399E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0</xdr:col>
      <xdr:colOff>1406978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851A3-AEE8-4622-8606-4DFCD2CEB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2975"/>
          <a:ext cx="133077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E39F-C584-4EFF-9B6F-F5EBD73F2C48}">
  <dimension ref="A2:O89"/>
  <sheetViews>
    <sheetView tabSelected="1" topLeftCell="A53" zoomScale="70" zoomScaleNormal="70" zoomScaleSheetLayoutView="70" workbookViewId="0">
      <selection activeCell="B60" sqref="B60"/>
    </sheetView>
  </sheetViews>
  <sheetFormatPr baseColWidth="10" defaultRowHeight="15" x14ac:dyDescent="0.25"/>
  <cols>
    <col min="1" max="1" width="22.85546875" style="1" customWidth="1"/>
    <col min="2" max="2" width="46.28515625" customWidth="1"/>
    <col min="3" max="3" width="18.140625" customWidth="1"/>
    <col min="4" max="4" width="13.7109375" customWidth="1"/>
    <col min="5" max="5" width="19.28515625" customWidth="1"/>
    <col min="6" max="6" width="6.7109375" customWidth="1"/>
    <col min="7" max="7" width="16.7109375" customWidth="1"/>
    <col min="8" max="8" width="15" bestFit="1" customWidth="1"/>
    <col min="9" max="9" width="23.5703125" style="1" customWidth="1"/>
    <col min="13" max="13" width="16.28515625" bestFit="1" customWidth="1"/>
  </cols>
  <sheetData>
    <row r="2" spans="1:9" x14ac:dyDescent="0.25">
      <c r="B2" s="2" t="s">
        <v>0</v>
      </c>
      <c r="C2" s="2"/>
      <c r="D2" s="3"/>
      <c r="E2" s="3"/>
    </row>
    <row r="3" spans="1:9" x14ac:dyDescent="0.25">
      <c r="B3" s="2" t="s">
        <v>1</v>
      </c>
      <c r="C3" s="2"/>
      <c r="D3" s="3"/>
      <c r="E3" s="3"/>
    </row>
    <row r="4" spans="1:9" x14ac:dyDescent="0.25">
      <c r="B4" s="2" t="s">
        <v>47</v>
      </c>
      <c r="C4" s="2"/>
      <c r="D4" s="3"/>
      <c r="E4" s="3"/>
    </row>
    <row r="5" spans="1:9" x14ac:dyDescent="0.25">
      <c r="B5" s="2" t="s">
        <v>2</v>
      </c>
      <c r="C5" s="2"/>
      <c r="D5" s="3"/>
      <c r="E5" s="3"/>
    </row>
    <row r="6" spans="1:9" x14ac:dyDescent="0.25">
      <c r="B6" s="4"/>
      <c r="C6" s="4"/>
    </row>
    <row r="7" spans="1:9" ht="64.5" customHeight="1" x14ac:dyDescent="0.25">
      <c r="A7" s="21" t="s">
        <v>3</v>
      </c>
      <c r="B7" s="22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1" t="s">
        <v>11</v>
      </c>
    </row>
    <row r="8" spans="1:9" ht="60" customHeight="1" x14ac:dyDescent="0.25">
      <c r="A8" s="6" t="s">
        <v>19</v>
      </c>
      <c r="B8" s="8" t="s">
        <v>48</v>
      </c>
      <c r="C8" s="8" t="s">
        <v>49</v>
      </c>
      <c r="D8" s="7">
        <v>45265</v>
      </c>
      <c r="E8" s="10">
        <v>161588.01999999999</v>
      </c>
      <c r="F8" s="22"/>
      <c r="G8" s="10">
        <v>161588.01999999999</v>
      </c>
      <c r="H8" s="10" t="s">
        <v>12</v>
      </c>
      <c r="I8" s="9" t="s">
        <v>36</v>
      </c>
    </row>
    <row r="9" spans="1:9" ht="60" customHeight="1" x14ac:dyDescent="0.25">
      <c r="A9" s="12" t="s">
        <v>20</v>
      </c>
      <c r="B9" s="8" t="s">
        <v>50</v>
      </c>
      <c r="C9" s="8" t="s">
        <v>51</v>
      </c>
      <c r="D9" s="7">
        <v>45260</v>
      </c>
      <c r="E9" s="10">
        <f>1043955.77+971490.86</f>
        <v>2015446.63</v>
      </c>
      <c r="F9" s="22"/>
      <c r="G9" s="10">
        <v>1043955.77</v>
      </c>
      <c r="H9" s="10">
        <f>+E9-G9</f>
        <v>971490.85999999987</v>
      </c>
      <c r="I9" s="9" t="s">
        <v>35</v>
      </c>
    </row>
    <row r="10" spans="1:9" ht="60" customHeight="1" x14ac:dyDescent="0.25">
      <c r="A10" s="6" t="s">
        <v>22</v>
      </c>
      <c r="B10" s="8" t="s">
        <v>52</v>
      </c>
      <c r="C10" s="8" t="s">
        <v>53</v>
      </c>
      <c r="D10" s="25">
        <v>45261</v>
      </c>
      <c r="E10" s="10">
        <v>6746</v>
      </c>
      <c r="F10" s="22"/>
      <c r="G10" s="10">
        <v>6746</v>
      </c>
      <c r="H10" s="10" t="s">
        <v>12</v>
      </c>
      <c r="I10" s="9" t="s">
        <v>36</v>
      </c>
    </row>
    <row r="11" spans="1:9" ht="60" customHeight="1" x14ac:dyDescent="0.25">
      <c r="A11" s="12" t="s">
        <v>29</v>
      </c>
      <c r="B11" s="8" t="s">
        <v>46</v>
      </c>
      <c r="C11" s="8" t="s">
        <v>54</v>
      </c>
      <c r="D11" s="25">
        <v>45267</v>
      </c>
      <c r="E11" s="10">
        <v>17102.29</v>
      </c>
      <c r="F11" s="22"/>
      <c r="G11" s="10">
        <v>17102.29</v>
      </c>
      <c r="H11" s="10" t="s">
        <v>12</v>
      </c>
      <c r="I11" s="9" t="s">
        <v>36</v>
      </c>
    </row>
    <row r="12" spans="1:9" ht="60" customHeight="1" x14ac:dyDescent="0.25">
      <c r="A12" s="51" t="s">
        <v>28</v>
      </c>
      <c r="B12" s="8" t="s">
        <v>55</v>
      </c>
      <c r="C12" s="8" t="s">
        <v>56</v>
      </c>
      <c r="D12" s="25">
        <v>45267</v>
      </c>
      <c r="E12" s="10">
        <v>52164.85</v>
      </c>
      <c r="F12" s="22"/>
      <c r="G12" s="10">
        <v>52164.85</v>
      </c>
      <c r="H12" s="53" t="s">
        <v>12</v>
      </c>
      <c r="I12" s="57" t="s">
        <v>36</v>
      </c>
    </row>
    <row r="13" spans="1:9" ht="60" customHeight="1" x14ac:dyDescent="0.25">
      <c r="A13" s="67"/>
      <c r="B13" s="8" t="s">
        <v>93</v>
      </c>
      <c r="C13" s="8" t="s">
        <v>94</v>
      </c>
      <c r="D13" s="25">
        <v>45268</v>
      </c>
      <c r="E13" s="10">
        <v>215905.66</v>
      </c>
      <c r="F13" s="22"/>
      <c r="G13" s="10">
        <v>215905.66</v>
      </c>
      <c r="H13" s="68"/>
      <c r="I13" s="69"/>
    </row>
    <row r="14" spans="1:9" ht="60" customHeight="1" x14ac:dyDescent="0.25">
      <c r="A14" s="52"/>
      <c r="B14" s="8" t="s">
        <v>155</v>
      </c>
      <c r="C14" s="8" t="s">
        <v>156</v>
      </c>
      <c r="D14" s="25">
        <v>45272</v>
      </c>
      <c r="E14" s="10">
        <v>103044.74</v>
      </c>
      <c r="F14" s="22"/>
      <c r="G14" s="10">
        <v>103044.74</v>
      </c>
      <c r="H14" s="54"/>
      <c r="I14" s="58"/>
    </row>
    <row r="15" spans="1:9" ht="60" customHeight="1" x14ac:dyDescent="0.25">
      <c r="A15" s="12" t="s">
        <v>27</v>
      </c>
      <c r="B15" s="8" t="s">
        <v>57</v>
      </c>
      <c r="C15" s="8" t="s">
        <v>58</v>
      </c>
      <c r="D15" s="25">
        <v>45267</v>
      </c>
      <c r="E15" s="10">
        <v>26883.200000000001</v>
      </c>
      <c r="F15" s="22"/>
      <c r="G15" s="10">
        <v>26883.200000000001</v>
      </c>
      <c r="H15" s="10" t="s">
        <v>12</v>
      </c>
      <c r="I15" s="9" t="s">
        <v>36</v>
      </c>
    </row>
    <row r="16" spans="1:9" ht="60" customHeight="1" x14ac:dyDescent="0.25">
      <c r="A16" s="12" t="s">
        <v>21</v>
      </c>
      <c r="B16" s="8" t="s">
        <v>59</v>
      </c>
      <c r="C16" s="8" t="s">
        <v>60</v>
      </c>
      <c r="D16" s="25">
        <v>45258</v>
      </c>
      <c r="E16" s="10">
        <f>146795.73+150361.74</f>
        <v>297157.46999999997</v>
      </c>
      <c r="F16" s="22"/>
      <c r="G16" s="10">
        <v>146795.73000000001</v>
      </c>
      <c r="H16" s="10">
        <f>+E16-G16</f>
        <v>150361.73999999996</v>
      </c>
      <c r="I16" s="9" t="s">
        <v>35</v>
      </c>
    </row>
    <row r="17" spans="1:9" ht="60" customHeight="1" x14ac:dyDescent="0.25">
      <c r="A17" s="9" t="s">
        <v>13</v>
      </c>
      <c r="B17" s="8" t="s">
        <v>61</v>
      </c>
      <c r="C17" s="8" t="s">
        <v>62</v>
      </c>
      <c r="D17" s="25" t="s">
        <v>63</v>
      </c>
      <c r="E17" s="10">
        <f>10030+10030</f>
        <v>20060</v>
      </c>
      <c r="F17" s="22"/>
      <c r="G17" s="10">
        <f>10030+10030</f>
        <v>20060</v>
      </c>
      <c r="H17" s="10" t="s">
        <v>12</v>
      </c>
      <c r="I17" s="9" t="s">
        <v>36</v>
      </c>
    </row>
    <row r="18" spans="1:9" ht="60" customHeight="1" x14ac:dyDescent="0.25">
      <c r="A18" s="9" t="s">
        <v>42</v>
      </c>
      <c r="B18" s="8" t="s">
        <v>64</v>
      </c>
      <c r="C18" s="8" t="s">
        <v>75</v>
      </c>
      <c r="D18" s="25" t="s">
        <v>76</v>
      </c>
      <c r="E18" s="10">
        <f>24780+24780</f>
        <v>49560</v>
      </c>
      <c r="F18" s="22"/>
      <c r="G18" s="10">
        <f>24780+24780</f>
        <v>49560</v>
      </c>
      <c r="H18" s="10" t="s">
        <v>12</v>
      </c>
      <c r="I18" s="9" t="s">
        <v>36</v>
      </c>
    </row>
    <row r="19" spans="1:9" ht="60" customHeight="1" x14ac:dyDescent="0.25">
      <c r="A19" s="51" t="s">
        <v>26</v>
      </c>
      <c r="B19" s="8" t="s">
        <v>65</v>
      </c>
      <c r="C19" s="8" t="s">
        <v>66</v>
      </c>
      <c r="D19" s="25">
        <v>45229</v>
      </c>
      <c r="E19" s="27">
        <v>118934.29</v>
      </c>
      <c r="F19" s="22"/>
      <c r="G19" s="27">
        <v>118934.29</v>
      </c>
      <c r="H19" s="53" t="s">
        <v>12</v>
      </c>
      <c r="I19" s="57" t="s">
        <v>36</v>
      </c>
    </row>
    <row r="20" spans="1:9" ht="60" customHeight="1" x14ac:dyDescent="0.25">
      <c r="A20" s="52"/>
      <c r="B20" s="8" t="s">
        <v>91</v>
      </c>
      <c r="C20" s="8" t="s">
        <v>92</v>
      </c>
      <c r="D20" s="25">
        <v>45257</v>
      </c>
      <c r="E20" s="27">
        <v>85244.84</v>
      </c>
      <c r="F20" s="22"/>
      <c r="G20" s="27">
        <v>85244.84</v>
      </c>
      <c r="H20" s="54"/>
      <c r="I20" s="58"/>
    </row>
    <row r="21" spans="1:9" ht="60" customHeight="1" x14ac:dyDescent="0.25">
      <c r="A21" s="51" t="s">
        <v>33</v>
      </c>
      <c r="B21" s="8" t="s">
        <v>67</v>
      </c>
      <c r="C21" s="8" t="s">
        <v>68</v>
      </c>
      <c r="D21" s="25">
        <v>45230</v>
      </c>
      <c r="E21" s="10">
        <v>278718.5</v>
      </c>
      <c r="F21" s="22"/>
      <c r="G21" s="27">
        <v>278718.5</v>
      </c>
      <c r="H21" s="53" t="s">
        <v>12</v>
      </c>
      <c r="I21" s="57" t="s">
        <v>36</v>
      </c>
    </row>
    <row r="22" spans="1:9" ht="60" customHeight="1" x14ac:dyDescent="0.25">
      <c r="A22" s="52"/>
      <c r="B22" s="8" t="s">
        <v>123</v>
      </c>
      <c r="C22" s="8" t="s">
        <v>124</v>
      </c>
      <c r="D22" s="25">
        <v>45230</v>
      </c>
      <c r="E22" s="10">
        <v>51850.42</v>
      </c>
      <c r="F22" s="22"/>
      <c r="G22" s="27">
        <v>51850.42</v>
      </c>
      <c r="H22" s="54"/>
      <c r="I22" s="58"/>
    </row>
    <row r="23" spans="1:9" ht="60" customHeight="1" x14ac:dyDescent="0.25">
      <c r="A23" s="51" t="s">
        <v>69</v>
      </c>
      <c r="B23" s="8" t="s">
        <v>70</v>
      </c>
      <c r="C23" s="8" t="s">
        <v>71</v>
      </c>
      <c r="D23" s="25">
        <v>45257</v>
      </c>
      <c r="E23" s="10">
        <v>302489.99</v>
      </c>
      <c r="F23" s="22"/>
      <c r="G23" s="10">
        <v>302489.99</v>
      </c>
      <c r="H23" s="10" t="s">
        <v>12</v>
      </c>
      <c r="I23" s="9" t="s">
        <v>36</v>
      </c>
    </row>
    <row r="24" spans="1:9" ht="60" customHeight="1" x14ac:dyDescent="0.25">
      <c r="A24" s="52"/>
      <c r="B24" s="26" t="s">
        <v>149</v>
      </c>
      <c r="C24" s="26" t="s">
        <v>150</v>
      </c>
      <c r="D24" s="28">
        <v>45281</v>
      </c>
      <c r="E24" s="29">
        <v>91000</v>
      </c>
      <c r="F24" s="5"/>
      <c r="G24" s="29">
        <v>91000</v>
      </c>
      <c r="H24" s="29" t="s">
        <v>12</v>
      </c>
      <c r="I24" s="35" t="s">
        <v>36</v>
      </c>
    </row>
    <row r="25" spans="1:9" ht="60" customHeight="1" x14ac:dyDescent="0.25">
      <c r="A25" s="11" t="s">
        <v>24</v>
      </c>
      <c r="B25" s="26" t="s">
        <v>72</v>
      </c>
      <c r="C25" s="26" t="s">
        <v>73</v>
      </c>
      <c r="D25" s="28">
        <v>45239</v>
      </c>
      <c r="E25" s="29">
        <v>3725.5</v>
      </c>
      <c r="F25" s="5"/>
      <c r="G25" s="29">
        <v>3725.5</v>
      </c>
      <c r="H25" s="29" t="s">
        <v>12</v>
      </c>
      <c r="I25" s="35" t="s">
        <v>36</v>
      </c>
    </row>
    <row r="26" spans="1:9" ht="60" customHeight="1" x14ac:dyDescent="0.25">
      <c r="A26" s="51" t="s">
        <v>43</v>
      </c>
      <c r="B26" s="26" t="s">
        <v>74</v>
      </c>
      <c r="C26" s="26" t="s">
        <v>25</v>
      </c>
      <c r="D26" s="28">
        <v>45250</v>
      </c>
      <c r="E26" s="10">
        <v>28272.799999999999</v>
      </c>
      <c r="F26" s="5"/>
      <c r="G26" s="10">
        <v>28272.799999999999</v>
      </c>
      <c r="H26" s="53" t="s">
        <v>12</v>
      </c>
      <c r="I26" s="57" t="s">
        <v>36</v>
      </c>
    </row>
    <row r="27" spans="1:9" ht="60" customHeight="1" x14ac:dyDescent="0.25">
      <c r="A27" s="52"/>
      <c r="B27" s="6" t="s">
        <v>77</v>
      </c>
      <c r="C27" s="26" t="s">
        <v>78</v>
      </c>
      <c r="D27" s="7" t="s">
        <v>79</v>
      </c>
      <c r="E27" s="10">
        <v>73596.28</v>
      </c>
      <c r="F27" s="5"/>
      <c r="G27" s="10">
        <v>73596.28</v>
      </c>
      <c r="H27" s="54"/>
      <c r="I27" s="58"/>
    </row>
    <row r="28" spans="1:9" ht="60" customHeight="1" x14ac:dyDescent="0.25">
      <c r="A28" s="51" t="s">
        <v>18</v>
      </c>
      <c r="B28" s="6" t="s">
        <v>80</v>
      </c>
      <c r="C28" s="26" t="s">
        <v>81</v>
      </c>
      <c r="D28" s="30">
        <v>45239</v>
      </c>
      <c r="E28" s="29">
        <v>14207.2</v>
      </c>
      <c r="F28" s="5"/>
      <c r="G28" s="29">
        <v>14207.2</v>
      </c>
      <c r="H28" s="53" t="s">
        <v>12</v>
      </c>
      <c r="I28" s="57" t="s">
        <v>36</v>
      </c>
    </row>
    <row r="29" spans="1:9" ht="60" customHeight="1" x14ac:dyDescent="0.25">
      <c r="A29" s="67"/>
      <c r="B29" s="6" t="s">
        <v>129</v>
      </c>
      <c r="C29" s="26" t="s">
        <v>130</v>
      </c>
      <c r="D29" s="30">
        <v>45223</v>
      </c>
      <c r="E29" s="29">
        <v>72640.800000000003</v>
      </c>
      <c r="F29" s="5"/>
      <c r="G29" s="29">
        <v>72640.800000000003</v>
      </c>
      <c r="H29" s="68"/>
      <c r="I29" s="69"/>
    </row>
    <row r="30" spans="1:9" ht="60" customHeight="1" x14ac:dyDescent="0.25">
      <c r="A30" s="52"/>
      <c r="B30" s="6" t="s">
        <v>157</v>
      </c>
      <c r="C30" s="26" t="s">
        <v>158</v>
      </c>
      <c r="D30" s="30">
        <v>45282</v>
      </c>
      <c r="E30" s="29">
        <v>47601.2</v>
      </c>
      <c r="F30" s="5"/>
      <c r="G30" s="29">
        <v>47601.2</v>
      </c>
      <c r="H30" s="54"/>
      <c r="I30" s="58"/>
    </row>
    <row r="31" spans="1:9" ht="60" customHeight="1" x14ac:dyDescent="0.25">
      <c r="A31" s="8" t="s">
        <v>44</v>
      </c>
      <c r="B31" s="8" t="s">
        <v>82</v>
      </c>
      <c r="C31" s="8" t="s">
        <v>83</v>
      </c>
      <c r="D31" s="25">
        <v>45273</v>
      </c>
      <c r="E31" s="10">
        <v>204140</v>
      </c>
      <c r="F31" s="22"/>
      <c r="G31" s="10">
        <v>204140</v>
      </c>
      <c r="H31" s="10" t="s">
        <v>12</v>
      </c>
      <c r="I31" s="9" t="s">
        <v>36</v>
      </c>
    </row>
    <row r="32" spans="1:9" ht="60" customHeight="1" x14ac:dyDescent="0.25">
      <c r="A32" s="20" t="s">
        <v>23</v>
      </c>
      <c r="B32" s="15" t="s">
        <v>84</v>
      </c>
      <c r="C32" s="23" t="s">
        <v>85</v>
      </c>
      <c r="D32" s="37" t="s">
        <v>86</v>
      </c>
      <c r="E32" s="34">
        <f>53535.26+17010</f>
        <v>70545.260000000009</v>
      </c>
      <c r="F32" s="32"/>
      <c r="G32" s="18">
        <v>53535.26</v>
      </c>
      <c r="H32" s="18">
        <f>+E32-G32</f>
        <v>17010.000000000007</v>
      </c>
      <c r="I32" s="36" t="s">
        <v>35</v>
      </c>
    </row>
    <row r="33" spans="1:13" ht="60" customHeight="1" x14ac:dyDescent="0.25">
      <c r="A33" s="59" t="s">
        <v>30</v>
      </c>
      <c r="B33" s="17" t="s">
        <v>87</v>
      </c>
      <c r="C33" s="19" t="s">
        <v>88</v>
      </c>
      <c r="D33" s="33">
        <v>45225</v>
      </c>
      <c r="E33" s="34">
        <v>19650</v>
      </c>
      <c r="F33" s="34"/>
      <c r="G33" s="34">
        <v>19650</v>
      </c>
      <c r="H33" s="62" t="s">
        <v>12</v>
      </c>
      <c r="I33" s="64" t="s">
        <v>36</v>
      </c>
    </row>
    <row r="34" spans="1:13" ht="60" customHeight="1" x14ac:dyDescent="0.25">
      <c r="A34" s="60"/>
      <c r="B34" s="17" t="s">
        <v>145</v>
      </c>
      <c r="C34" s="19" t="s">
        <v>146</v>
      </c>
      <c r="D34" s="33">
        <v>45272</v>
      </c>
      <c r="E34" s="34">
        <v>80072.44</v>
      </c>
      <c r="F34" s="34"/>
      <c r="G34" s="34">
        <v>80072.44</v>
      </c>
      <c r="H34" s="63"/>
      <c r="I34" s="65"/>
    </row>
    <row r="35" spans="1:13" ht="60" customHeight="1" x14ac:dyDescent="0.25">
      <c r="A35" s="17" t="s">
        <v>24</v>
      </c>
      <c r="B35" s="17" t="s">
        <v>89</v>
      </c>
      <c r="C35" s="40" t="s">
        <v>90</v>
      </c>
      <c r="D35" s="16">
        <v>45282</v>
      </c>
      <c r="E35" s="34">
        <v>29499.03</v>
      </c>
      <c r="F35" s="34"/>
      <c r="G35" s="34">
        <v>29499.03</v>
      </c>
      <c r="H35" s="19" t="s">
        <v>12</v>
      </c>
      <c r="I35" s="36" t="s">
        <v>36</v>
      </c>
    </row>
    <row r="36" spans="1:13" ht="60" customHeight="1" x14ac:dyDescent="0.25">
      <c r="A36" s="17" t="s">
        <v>95</v>
      </c>
      <c r="B36" s="17" t="s">
        <v>96</v>
      </c>
      <c r="C36" s="17" t="s">
        <v>97</v>
      </c>
      <c r="D36" s="13">
        <v>45268</v>
      </c>
      <c r="E36" s="34">
        <v>417609.53</v>
      </c>
      <c r="F36" s="34"/>
      <c r="G36" s="34">
        <f>+E36</f>
        <v>417609.53</v>
      </c>
      <c r="H36" s="19" t="s">
        <v>12</v>
      </c>
      <c r="I36" s="36" t="s">
        <v>36</v>
      </c>
    </row>
    <row r="37" spans="1:13" ht="60" customHeight="1" x14ac:dyDescent="0.25">
      <c r="A37" s="17" t="s">
        <v>14</v>
      </c>
      <c r="B37" s="17" t="s">
        <v>98</v>
      </c>
      <c r="C37" s="17" t="s">
        <v>99</v>
      </c>
      <c r="D37" s="13" t="s">
        <v>100</v>
      </c>
      <c r="E37" s="34">
        <f>12000+6000</f>
        <v>18000</v>
      </c>
      <c r="F37" s="34"/>
      <c r="G37" s="34">
        <f>12000+6000</f>
        <v>18000</v>
      </c>
      <c r="H37" s="19" t="s">
        <v>12</v>
      </c>
      <c r="I37" s="36" t="s">
        <v>36</v>
      </c>
    </row>
    <row r="38" spans="1:13" ht="60" customHeight="1" x14ac:dyDescent="0.25">
      <c r="A38" s="17" t="s">
        <v>32</v>
      </c>
      <c r="B38" s="17" t="s">
        <v>101</v>
      </c>
      <c r="C38" s="17" t="s">
        <v>102</v>
      </c>
      <c r="D38" s="13">
        <v>45232</v>
      </c>
      <c r="E38" s="34">
        <v>3900</v>
      </c>
      <c r="F38" s="34"/>
      <c r="G38" s="34">
        <v>3900</v>
      </c>
      <c r="H38" s="19" t="s">
        <v>12</v>
      </c>
      <c r="I38" s="36" t="s">
        <v>36</v>
      </c>
    </row>
    <row r="39" spans="1:13" ht="60" customHeight="1" x14ac:dyDescent="0.25">
      <c r="A39" s="17" t="s">
        <v>103</v>
      </c>
      <c r="B39" s="17" t="s">
        <v>104</v>
      </c>
      <c r="C39" s="17" t="s">
        <v>105</v>
      </c>
      <c r="D39" s="13">
        <v>45257</v>
      </c>
      <c r="E39" s="34">
        <v>18920.12</v>
      </c>
      <c r="F39" s="34"/>
      <c r="G39" s="34">
        <v>18920.12</v>
      </c>
      <c r="H39" s="19" t="s">
        <v>12</v>
      </c>
      <c r="I39" s="36" t="s">
        <v>36</v>
      </c>
    </row>
    <row r="40" spans="1:13" ht="60" customHeight="1" x14ac:dyDescent="0.25">
      <c r="A40" s="17" t="s">
        <v>31</v>
      </c>
      <c r="B40" s="17" t="s">
        <v>106</v>
      </c>
      <c r="C40" s="17" t="s">
        <v>107</v>
      </c>
      <c r="D40" s="13">
        <v>45239</v>
      </c>
      <c r="E40" s="34">
        <v>12400</v>
      </c>
      <c r="F40" s="34"/>
      <c r="G40" s="34">
        <v>12400</v>
      </c>
      <c r="H40" s="19" t="s">
        <v>12</v>
      </c>
      <c r="I40" s="36" t="s">
        <v>36</v>
      </c>
    </row>
    <row r="41" spans="1:13" ht="60" customHeight="1" x14ac:dyDescent="0.25">
      <c r="A41" s="17" t="s">
        <v>108</v>
      </c>
      <c r="B41" s="17" t="s">
        <v>109</v>
      </c>
      <c r="C41" s="17" t="s">
        <v>110</v>
      </c>
      <c r="D41" s="13">
        <v>45258</v>
      </c>
      <c r="E41" s="34">
        <v>3317.41</v>
      </c>
      <c r="F41" s="34"/>
      <c r="G41" s="34">
        <v>3317.41</v>
      </c>
      <c r="H41" s="19" t="s">
        <v>12</v>
      </c>
      <c r="I41" s="36" t="s">
        <v>36</v>
      </c>
    </row>
    <row r="42" spans="1:13" ht="60" customHeight="1" x14ac:dyDescent="0.25">
      <c r="A42" s="17" t="s">
        <v>111</v>
      </c>
      <c r="B42" s="17" t="s">
        <v>112</v>
      </c>
      <c r="C42" s="17" t="s">
        <v>40</v>
      </c>
      <c r="D42" s="13">
        <v>45253</v>
      </c>
      <c r="E42" s="34">
        <v>349078.96</v>
      </c>
      <c r="F42" s="34"/>
      <c r="G42" s="34">
        <v>349078.96</v>
      </c>
      <c r="H42" s="19" t="s">
        <v>12</v>
      </c>
      <c r="I42" s="36" t="s">
        <v>36</v>
      </c>
    </row>
    <row r="43" spans="1:13" ht="60" customHeight="1" x14ac:dyDescent="0.25">
      <c r="A43" s="17" t="s">
        <v>113</v>
      </c>
      <c r="B43" s="17" t="s">
        <v>114</v>
      </c>
      <c r="C43" s="17" t="s">
        <v>115</v>
      </c>
      <c r="D43" s="13">
        <v>45252</v>
      </c>
      <c r="E43" s="34">
        <v>85850.9</v>
      </c>
      <c r="F43" s="34"/>
      <c r="G43" s="34">
        <v>85850.9</v>
      </c>
      <c r="H43" s="19" t="s">
        <v>12</v>
      </c>
      <c r="I43" s="36" t="s">
        <v>36</v>
      </c>
    </row>
    <row r="44" spans="1:13" ht="60" customHeight="1" x14ac:dyDescent="0.25">
      <c r="A44" s="17" t="s">
        <v>43</v>
      </c>
      <c r="B44" s="17" t="s">
        <v>116</v>
      </c>
      <c r="C44" s="17" t="s">
        <v>117</v>
      </c>
      <c r="D44" s="13">
        <v>45243</v>
      </c>
      <c r="E44" s="34">
        <v>49034.9</v>
      </c>
      <c r="F44" s="34"/>
      <c r="G44" s="34">
        <v>49034.9</v>
      </c>
      <c r="H44" s="19" t="s">
        <v>12</v>
      </c>
      <c r="I44" s="36" t="s">
        <v>36</v>
      </c>
    </row>
    <row r="45" spans="1:13" ht="60" customHeight="1" x14ac:dyDescent="0.25">
      <c r="A45" s="59" t="s">
        <v>39</v>
      </c>
      <c r="B45" s="17" t="s">
        <v>118</v>
      </c>
      <c r="C45" s="17" t="s">
        <v>119</v>
      </c>
      <c r="D45" s="13">
        <v>45238</v>
      </c>
      <c r="E45" s="34">
        <v>58102.080000000002</v>
      </c>
      <c r="F45" s="34"/>
      <c r="G45" s="34">
        <v>58102.080000000002</v>
      </c>
      <c r="H45" s="62" t="s">
        <v>12</v>
      </c>
      <c r="I45" s="64" t="s">
        <v>36</v>
      </c>
    </row>
    <row r="46" spans="1:13" ht="60" customHeight="1" x14ac:dyDescent="0.25">
      <c r="A46" s="60"/>
      <c r="B46" s="17" t="s">
        <v>104</v>
      </c>
      <c r="C46" s="17" t="s">
        <v>120</v>
      </c>
      <c r="D46" s="13">
        <v>45264</v>
      </c>
      <c r="E46" s="34">
        <v>89738.2</v>
      </c>
      <c r="F46" s="34"/>
      <c r="G46" s="34">
        <v>89738.2</v>
      </c>
      <c r="H46" s="63"/>
      <c r="I46" s="65"/>
      <c r="M46" s="38"/>
    </row>
    <row r="47" spans="1:13" ht="60" customHeight="1" x14ac:dyDescent="0.25">
      <c r="A47" s="59" t="s">
        <v>26</v>
      </c>
      <c r="B47" s="17" t="s">
        <v>121</v>
      </c>
      <c r="C47" s="17" t="s">
        <v>122</v>
      </c>
      <c r="D47" s="13">
        <v>45273</v>
      </c>
      <c r="E47" s="34">
        <v>95482.73</v>
      </c>
      <c r="F47" s="34"/>
      <c r="G47" s="34">
        <v>95482.73</v>
      </c>
      <c r="H47" s="42" t="s">
        <v>12</v>
      </c>
      <c r="I47" s="48" t="s">
        <v>36</v>
      </c>
      <c r="M47" s="38"/>
    </row>
    <row r="48" spans="1:13" ht="60" customHeight="1" x14ac:dyDescent="0.25">
      <c r="A48" s="61"/>
      <c r="B48" s="17" t="s">
        <v>125</v>
      </c>
      <c r="C48" s="17" t="s">
        <v>126</v>
      </c>
      <c r="D48" s="13">
        <v>45267</v>
      </c>
      <c r="E48" s="34">
        <v>5602.18</v>
      </c>
      <c r="F48" s="34"/>
      <c r="G48" s="34">
        <v>5602.18</v>
      </c>
      <c r="H48" s="42" t="s">
        <v>12</v>
      </c>
      <c r="I48" s="48" t="s">
        <v>36</v>
      </c>
      <c r="M48" s="38"/>
    </row>
    <row r="49" spans="1:13" ht="60" customHeight="1" x14ac:dyDescent="0.25">
      <c r="A49" s="60"/>
      <c r="B49" s="17" t="s">
        <v>127</v>
      </c>
      <c r="C49" s="17" t="s">
        <v>128</v>
      </c>
      <c r="D49" s="13">
        <v>45272</v>
      </c>
      <c r="E49" s="34">
        <v>30059.51</v>
      </c>
      <c r="F49" s="34"/>
      <c r="G49" s="34">
        <v>30059.51</v>
      </c>
      <c r="H49" s="42" t="s">
        <v>12</v>
      </c>
      <c r="I49" s="48" t="s">
        <v>36</v>
      </c>
      <c r="M49" s="38"/>
    </row>
    <row r="50" spans="1:13" ht="60" customHeight="1" x14ac:dyDescent="0.25">
      <c r="A50" s="41" t="s">
        <v>131</v>
      </c>
      <c r="B50" s="17" t="s">
        <v>132</v>
      </c>
      <c r="C50" s="17" t="s">
        <v>133</v>
      </c>
      <c r="D50" s="13">
        <v>45245</v>
      </c>
      <c r="E50" s="34">
        <v>148818</v>
      </c>
      <c r="F50" s="34"/>
      <c r="G50" s="34">
        <v>148818</v>
      </c>
      <c r="H50" s="42" t="s">
        <v>12</v>
      </c>
      <c r="I50" s="48" t="s">
        <v>36</v>
      </c>
      <c r="M50" s="38"/>
    </row>
    <row r="51" spans="1:13" ht="60" customHeight="1" x14ac:dyDescent="0.25">
      <c r="A51" s="59" t="s">
        <v>37</v>
      </c>
      <c r="B51" s="17" t="s">
        <v>134</v>
      </c>
      <c r="C51" s="17" t="s">
        <v>135</v>
      </c>
      <c r="D51" s="13">
        <v>45279</v>
      </c>
      <c r="E51" s="45">
        <f>1815743.94+199420+198356.82</f>
        <v>2213520.7599999998</v>
      </c>
      <c r="F51" s="34"/>
      <c r="G51" s="34">
        <v>199420</v>
      </c>
      <c r="H51" s="66">
        <f>+E51-G51-G52</f>
        <v>1815743.9399999997</v>
      </c>
      <c r="I51" s="64" t="s">
        <v>35</v>
      </c>
      <c r="M51" s="38"/>
    </row>
    <row r="52" spans="1:13" ht="60" customHeight="1" x14ac:dyDescent="0.25">
      <c r="A52" s="60"/>
      <c r="B52" s="17" t="s">
        <v>136</v>
      </c>
      <c r="C52" s="17" t="s">
        <v>137</v>
      </c>
      <c r="D52" s="13">
        <v>45279</v>
      </c>
      <c r="E52" s="50"/>
      <c r="F52" s="34"/>
      <c r="G52" s="34">
        <v>198356.82</v>
      </c>
      <c r="H52" s="63"/>
      <c r="I52" s="65"/>
      <c r="M52" s="38"/>
    </row>
    <row r="53" spans="1:13" ht="60" customHeight="1" x14ac:dyDescent="0.25">
      <c r="A53" s="41" t="s">
        <v>138</v>
      </c>
      <c r="B53" s="17" t="s">
        <v>139</v>
      </c>
      <c r="C53" s="17" t="s">
        <v>140</v>
      </c>
      <c r="D53" s="13">
        <v>45259</v>
      </c>
      <c r="E53" s="46">
        <v>14800</v>
      </c>
      <c r="F53" s="34"/>
      <c r="G53" s="34">
        <v>14800</v>
      </c>
      <c r="H53" s="42" t="s">
        <v>12</v>
      </c>
      <c r="I53" s="48" t="s">
        <v>36</v>
      </c>
      <c r="M53" s="38"/>
    </row>
    <row r="54" spans="1:13" ht="60" customHeight="1" x14ac:dyDescent="0.25">
      <c r="A54" s="59" t="s">
        <v>45</v>
      </c>
      <c r="B54" s="17" t="s">
        <v>141</v>
      </c>
      <c r="C54" s="17" t="s">
        <v>142</v>
      </c>
      <c r="D54" s="13">
        <v>45282</v>
      </c>
      <c r="E54" s="46">
        <v>34334.160000000003</v>
      </c>
      <c r="F54" s="34"/>
      <c r="G54" s="34">
        <f>+E54</f>
        <v>34334.160000000003</v>
      </c>
      <c r="H54" s="62" t="s">
        <v>12</v>
      </c>
      <c r="I54" s="64" t="s">
        <v>36</v>
      </c>
      <c r="M54" s="38"/>
    </row>
    <row r="55" spans="1:13" ht="60" customHeight="1" x14ac:dyDescent="0.25">
      <c r="A55" s="60"/>
      <c r="B55" s="17" t="s">
        <v>143</v>
      </c>
      <c r="C55" s="17" t="s">
        <v>144</v>
      </c>
      <c r="D55" s="13">
        <v>45281</v>
      </c>
      <c r="E55" s="46">
        <v>54287.27</v>
      </c>
      <c r="F55" s="34"/>
      <c r="G55" s="34">
        <v>54287.27</v>
      </c>
      <c r="H55" s="63"/>
      <c r="I55" s="65"/>
      <c r="M55" s="38"/>
    </row>
    <row r="56" spans="1:13" ht="60" customHeight="1" x14ac:dyDescent="0.25">
      <c r="A56" s="41" t="s">
        <v>38</v>
      </c>
      <c r="B56" s="17" t="s">
        <v>147</v>
      </c>
      <c r="C56" s="17" t="s">
        <v>148</v>
      </c>
      <c r="D56" s="13">
        <v>45264</v>
      </c>
      <c r="E56" s="46">
        <v>30834.5</v>
      </c>
      <c r="F56" s="34"/>
      <c r="G56" s="34">
        <v>30834.5</v>
      </c>
      <c r="H56" s="42" t="s">
        <v>12</v>
      </c>
      <c r="I56" s="48" t="s">
        <v>36</v>
      </c>
      <c r="M56" s="38"/>
    </row>
    <row r="57" spans="1:13" ht="60" customHeight="1" x14ac:dyDescent="0.25">
      <c r="A57" s="41" t="s">
        <v>41</v>
      </c>
      <c r="B57" s="17" t="s">
        <v>151</v>
      </c>
      <c r="C57" s="17" t="s">
        <v>152</v>
      </c>
      <c r="D57" s="13">
        <v>45282</v>
      </c>
      <c r="E57" s="46">
        <v>7316</v>
      </c>
      <c r="F57" s="34"/>
      <c r="G57" s="34">
        <v>7316</v>
      </c>
      <c r="H57" s="42" t="s">
        <v>12</v>
      </c>
      <c r="I57" s="48" t="s">
        <v>36</v>
      </c>
      <c r="M57" s="38"/>
    </row>
    <row r="58" spans="1:13" ht="60" customHeight="1" x14ac:dyDescent="0.25">
      <c r="A58" s="41" t="s">
        <v>153</v>
      </c>
      <c r="B58" s="17" t="s">
        <v>154</v>
      </c>
      <c r="C58" s="17" t="s">
        <v>25</v>
      </c>
      <c r="D58" s="13">
        <v>45278</v>
      </c>
      <c r="E58" s="46">
        <f>200600+310205.5</f>
        <v>510805.5</v>
      </c>
      <c r="F58" s="34"/>
      <c r="G58" s="34">
        <v>200600</v>
      </c>
      <c r="H58" s="47">
        <f>+E58-G58</f>
        <v>310205.5</v>
      </c>
      <c r="I58" s="48" t="s">
        <v>35</v>
      </c>
      <c r="M58" s="38"/>
    </row>
    <row r="59" spans="1:13" ht="60" customHeight="1" x14ac:dyDescent="0.25">
      <c r="A59" s="43"/>
      <c r="G59" s="31"/>
      <c r="H59" s="31"/>
      <c r="M59" s="39"/>
    </row>
    <row r="60" spans="1:13" ht="15" customHeight="1" thickBot="1" x14ac:dyDescent="0.3">
      <c r="A60" s="43"/>
      <c r="B60" s="49" t="s">
        <v>15</v>
      </c>
      <c r="C60" s="24"/>
      <c r="G60" s="56" t="s">
        <v>34</v>
      </c>
      <c r="H60" s="56"/>
      <c r="I60" s="56"/>
    </row>
    <row r="61" spans="1:13" ht="20.25" customHeight="1" x14ac:dyDescent="0.25">
      <c r="A61" s="43"/>
      <c r="B61" s="14" t="s">
        <v>16</v>
      </c>
      <c r="C61" s="24"/>
      <c r="G61" s="55" t="s">
        <v>17</v>
      </c>
      <c r="H61" s="55"/>
      <c r="I61" s="55"/>
    </row>
    <row r="62" spans="1:13" ht="60" customHeight="1" x14ac:dyDescent="0.25">
      <c r="A62" s="44"/>
    </row>
    <row r="63" spans="1:13" ht="60" customHeight="1" x14ac:dyDescent="0.25"/>
    <row r="64" spans="1:13" ht="60" customHeight="1" x14ac:dyDescent="0.25"/>
    <row r="65" ht="60" customHeight="1" x14ac:dyDescent="0.25"/>
    <row r="66" ht="60" customHeight="1" x14ac:dyDescent="0.25"/>
    <row r="67" ht="60" customHeight="1" x14ac:dyDescent="0.25"/>
    <row r="68" ht="60" customHeight="1" x14ac:dyDescent="0.25"/>
    <row r="69" ht="60" customHeight="1" x14ac:dyDescent="0.25"/>
    <row r="70" ht="60" customHeight="1" x14ac:dyDescent="0.25"/>
    <row r="71" ht="60" customHeight="1" x14ac:dyDescent="0.25"/>
    <row r="72" ht="60" customHeight="1" x14ac:dyDescent="0.25"/>
    <row r="73" ht="60" customHeight="1" x14ac:dyDescent="0.25"/>
    <row r="74" ht="60" customHeight="1" x14ac:dyDescent="0.25"/>
    <row r="75" ht="60" customHeight="1" x14ac:dyDescent="0.25"/>
    <row r="76" ht="60" customHeight="1" x14ac:dyDescent="0.25"/>
    <row r="77" ht="15" customHeight="1" x14ac:dyDescent="0.25"/>
    <row r="82" spans="10:15" x14ac:dyDescent="0.25">
      <c r="J82" s="14"/>
    </row>
    <row r="83" spans="10:15" x14ac:dyDescent="0.25">
      <c r="J83" s="14"/>
    </row>
    <row r="88" spans="10:15" x14ac:dyDescent="0.25">
      <c r="M88" s="55"/>
      <c r="N88" s="55"/>
      <c r="O88" s="55"/>
    </row>
    <row r="89" spans="10:15" x14ac:dyDescent="0.25">
      <c r="M89" s="55"/>
      <c r="N89" s="55"/>
      <c r="O89" s="55"/>
    </row>
  </sheetData>
  <mergeCells count="33">
    <mergeCell ref="A12:A14"/>
    <mergeCell ref="H12:H14"/>
    <mergeCell ref="I12:I14"/>
    <mergeCell ref="A28:A30"/>
    <mergeCell ref="H28:H30"/>
    <mergeCell ref="I28:I30"/>
    <mergeCell ref="A19:A20"/>
    <mergeCell ref="H19:H20"/>
    <mergeCell ref="I19:I20"/>
    <mergeCell ref="A23:A24"/>
    <mergeCell ref="H45:H46"/>
    <mergeCell ref="I45:I46"/>
    <mergeCell ref="A21:A22"/>
    <mergeCell ref="H21:H22"/>
    <mergeCell ref="I21:I22"/>
    <mergeCell ref="H33:H34"/>
    <mergeCell ref="I33:I34"/>
    <mergeCell ref="G60:I60"/>
    <mergeCell ref="G61:I61"/>
    <mergeCell ref="M88:O88"/>
    <mergeCell ref="M89:O89"/>
    <mergeCell ref="A26:A27"/>
    <mergeCell ref="H26:H27"/>
    <mergeCell ref="I26:I27"/>
    <mergeCell ref="A45:A46"/>
    <mergeCell ref="A47:A49"/>
    <mergeCell ref="A33:A34"/>
    <mergeCell ref="A51:A52"/>
    <mergeCell ref="I51:I52"/>
    <mergeCell ref="H51:H52"/>
    <mergeCell ref="A54:A55"/>
    <mergeCell ref="H54:H55"/>
    <mergeCell ref="I54:I55"/>
  </mergeCells>
  <pageMargins left="0.68" right="0.23622047244094499" top="0.28000000000000003" bottom="0.17" header="0.24" footer="0.17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Kennedy Antonio Vargas Hernandez</cp:lastModifiedBy>
  <cp:lastPrinted>2024-01-15T15:01:25Z</cp:lastPrinted>
  <dcterms:created xsi:type="dcterms:W3CDTF">2022-09-12T13:58:24Z</dcterms:created>
  <dcterms:modified xsi:type="dcterms:W3CDTF">2024-01-16T19:42:44Z</dcterms:modified>
</cp:coreProperties>
</file>