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erez\Desktop\TRANSPARENCIA, PORTAL RESOLUCION 1-18\ETICA\VALORES DEL MES 2018\"/>
    </mc:Choice>
  </mc:AlternateContent>
  <xr:revisionPtr revIDLastSave="0" documentId="8_{08FB9F94-9135-46EB-BEBB-2B87191E36B4}" xr6:coauthVersionLast="41" xr6:coauthVersionMax="41" xr10:uidLastSave="{00000000-0000-0000-0000-000000000000}"/>
  <bookViews>
    <workbookView xWindow="20370" yWindow="-120" windowWidth="20730" windowHeight="11160" xr2:uid="{00000000-000D-0000-FFFF-FFFF00000000}"/>
  </bookViews>
  <sheets>
    <sheet name="Evaluación PT 2018" sheetId="9" r:id="rId1"/>
    <sheet name="Resumen de resultados" sheetId="11" r:id="rId2"/>
    <sheet name="Hoja1" sheetId="10" state="hidden" r:id="rId3"/>
  </sheets>
  <externalReferences>
    <externalReference r:id="rId4"/>
    <externalReference r:id="rId5"/>
  </externalReferences>
  <definedNames>
    <definedName name="_xlnm._FilterDatabase" localSheetId="0" hidden="1">'Evaluación PT 2018'!$A$12:$M$55</definedName>
    <definedName name="_xlnm._FilterDatabase" localSheetId="1" hidden="1">'[1]PRELIMINAR POA'!#REF!</definedName>
    <definedName name="_xlnm._FilterDatabase" hidden="1">'[1]PRELIMINAR POA'!#REF!</definedName>
    <definedName name="_xlnm.Print_Area" localSheetId="0">'Evaluación PT 2018'!$A$1:$M$59</definedName>
    <definedName name="_xlnm.Print_Area">#REF!</definedName>
    <definedName name="MyExchangeRate" localSheetId="0">#REF!</definedName>
    <definedName name="MyExchangeRate" localSheetId="1">#REF!</definedName>
    <definedName name="MyExchangeRate">#REF!</definedName>
    <definedName name="OLE_LINK1" localSheetId="0">#REF!</definedName>
    <definedName name="OLE_LINK1" localSheetId="1">#REF!</definedName>
    <definedName name="OLE_LINK1">#REF!</definedName>
    <definedName name="_xlnm.Print_Titles" localSheetId="0">'Evaluación PT 2018'!$11:$14</definedName>
    <definedName name="_xlnm.Print_Titles">#REF!</definedName>
    <definedName name="x" localSheetId="0">#REF!</definedName>
    <definedName name="x" localSheetId="1">#REF!</definedName>
    <definedName name="x">#REF!</definedName>
    <definedName name="Z_1992F7E4_1E53_4481_BA17_DD12AA9F966D_.wvu.PrintArea" localSheetId="0" hidden="1">#REF!</definedName>
    <definedName name="Z_1992F7E4_1E53_4481_BA17_DD12AA9F966D_.wvu.PrintArea" localSheetId="1" hidden="1">#REF!</definedName>
    <definedName name="Z_1992F7E4_1E53_4481_BA17_DD12AA9F966D_.wvu.PrintArea" hidden="1">#REF!</definedName>
    <definedName name="Z_4636F452_EA90_4649_AA40_380207579D3F_.wvu.Rows" localSheetId="1" hidden="1">'[1]PRELIMINAR POA'!$191:$191,'[1]PRELIMINAR POA'!$3699:$3705</definedName>
    <definedName name="Z_4636F452_EA90_4649_AA40_380207579D3F_.wvu.Rows" hidden="1">'[1]PRELIMINAR POA'!$A$191:$IV$191,'[1]PRELIMINAR POA'!$A$3699:$IV$3705</definedName>
    <definedName name="Z_A01F15F0_446B_4031_8939_F73EA6CB975B_.wvu.PrintArea" localSheetId="0" hidden="1">#REF!</definedName>
    <definedName name="Z_A01F15F0_446B_4031_8939_F73EA6CB975B_.wvu.PrintArea" localSheetId="1" hidden="1">#REF!</definedName>
    <definedName name="Z_A01F15F0_446B_4031_8939_F73EA6CB975B_.wvu.PrintArea" hidden="1">#REF!</definedName>
    <definedName name="Z_A01F15F0_446B_4031_8939_F73EA6CB975B_.wvu.Rows" localSheetId="1" hidden="1">'[2]POA GENERAL'!$191:$191,'[2]POA GENERAL'!$2787:$2787,'[2]POA GENERAL'!$3699:$3705</definedName>
    <definedName name="Z_A01F15F0_446B_4031_8939_F73EA6CB975B_.wvu.Rows" hidden="1">'[2]POA GENERAL'!$A$191:$IV$191,'[2]POA GENERAL'!$A$2787:$IV$2787,'[2]POA GENERAL'!$A$3699:$IV$3705</definedName>
    <definedName name="Z_A4678EA1_6D48_4DAD_9A41_8C1ADB2E3BBF_.wvu.PrintArea" localSheetId="0" hidden="1">#REF!</definedName>
    <definedName name="Z_A4678EA1_6D48_4DAD_9A41_8C1ADB2E3BBF_.wvu.PrintArea" localSheetId="1" hidden="1">#REF!</definedName>
    <definedName name="Z_A4678EA1_6D48_4DAD_9A41_8C1ADB2E3BBF_.wvu.PrintArea" hidden="1">#REF!</definedName>
    <definedName name="Z_A4678EA1_6D48_4DAD_9A41_8C1ADB2E3BBF_.wvu.Rows" localSheetId="1" hidden="1">'[1]PRELIMINAR POA'!$191:$191,'[1]PRELIMINAR POA'!$2787:$2787,'[1]PRELIMINAR POA'!$3699:$3705</definedName>
    <definedName name="Z_A4678EA1_6D48_4DAD_9A41_8C1ADB2E3BBF_.wvu.Rows" hidden="1">'[1]PRELIMINAR POA'!$A$191:$IV$191,'[1]PRELIMINAR POA'!$A$2787:$IV$2787,'[1]PRELIMINAR POA'!$A$3699:$IV$3705</definedName>
    <definedName name="Z_AD437F39_83AA_45A2_BE5C_6BF2B6959FBD_.wvu.PrintArea" localSheetId="0" hidden="1">#REF!</definedName>
    <definedName name="Z_AD437F39_83AA_45A2_BE5C_6BF2B6959FBD_.wvu.PrintArea" localSheetId="1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localSheetId="1" hidden="1">#REF!</definedName>
    <definedName name="Z_BFDEDB31_9899_48A8_914B_CA36B71B031E_.wvu.PrintArea" hidden="1">#REF!</definedName>
    <definedName name="Z_BFDEDB31_9899_48A8_914B_CA36B71B031E_.wvu.Rows" localSheetId="1" hidden="1">'[1]PRELIMINAR POA'!$191:$191,'[1]PRELIMINAR POA'!$2787:$2787,'[1]PRELIMINAR POA'!$3699:$3705</definedName>
    <definedName name="Z_BFDEDB31_9899_48A8_914B_CA36B71B031E_.wvu.Rows" hidden="1">'[1]PRELIMINAR POA'!$A$191:$IV$191,'[1]PRELIMINAR POA'!$A$2787:$IV$2787,'[1]PRELIMINAR POA'!$A$3699:$IV$3705</definedName>
  </definedNames>
  <calcPr calcId="181029"/>
</workbook>
</file>

<file path=xl/calcChain.xml><?xml version="1.0" encoding="utf-8"?>
<calcChain xmlns="http://schemas.openxmlformats.org/spreadsheetml/2006/main">
  <c r="L55" i="9" l="1"/>
  <c r="I9" i="11" l="1"/>
  <c r="H9" i="11"/>
  <c r="G9" i="11"/>
  <c r="F9" i="11"/>
  <c r="E9" i="11"/>
  <c r="I8" i="11"/>
  <c r="H8" i="11"/>
  <c r="G8" i="11"/>
  <c r="F8" i="11"/>
  <c r="E8" i="11"/>
  <c r="I7" i="11"/>
  <c r="H7" i="11"/>
  <c r="G7" i="11"/>
  <c r="F7" i="11"/>
  <c r="E7" i="11"/>
  <c r="I6" i="11"/>
  <c r="H6" i="11"/>
  <c r="G6" i="11"/>
  <c r="F6" i="11"/>
  <c r="E6" i="11"/>
  <c r="I10" i="11" l="1"/>
  <c r="H10" i="11"/>
  <c r="G10" i="11"/>
  <c r="F10" i="11"/>
  <c r="E10" i="11"/>
  <c r="K6" i="11"/>
  <c r="K12" i="11" s="1"/>
  <c r="J10" i="11" l="1"/>
  <c r="H11" i="11" s="1"/>
  <c r="F11" i="11" l="1"/>
  <c r="E11" i="11"/>
  <c r="G11" i="11"/>
  <c r="I11" i="11"/>
  <c r="J11" i="11" l="1"/>
</calcChain>
</file>

<file path=xl/sharedStrings.xml><?xml version="1.0" encoding="utf-8"?>
<sst xmlns="http://schemas.openxmlformats.org/spreadsheetml/2006/main" count="234" uniqueCount="179">
  <si>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</si>
  <si>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</si>
  <si>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</si>
  <si>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</si>
  <si>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</si>
  <si>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Fecha (s) de realizacion de la actividad</t>
  </si>
  <si>
    <t>Nivel de Avance (Breve descripcion de lo realizado)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</si>
  <si>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</si>
  <si>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</si>
  <si>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</si>
  <si>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</si>
  <si>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</si>
  <si>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</si>
  <si>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</si>
  <si>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</si>
  <si>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</si>
  <si>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</si>
  <si>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</si>
  <si>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</si>
  <si>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Asesorias a los servidores publicos en el ejercicio de sus funciones: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</si>
  <si>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</si>
  <si>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</si>
  <si>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</si>
  <si>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</si>
  <si>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</si>
  <si>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</si>
  <si>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</si>
  <si>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</si>
  <si>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</si>
  <si>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</si>
  <si>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</si>
  <si>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</si>
  <si>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</si>
  <si>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</si>
  <si>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</si>
  <si>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</si>
  <si>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</si>
  <si>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</si>
  <si>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</si>
  <si>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</si>
  <si>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</si>
  <si>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</si>
  <si>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</si>
  <si>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</si>
  <si>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</si>
  <si>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</si>
  <si>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</si>
  <si>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</si>
  <si>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</si>
  <si>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</si>
  <si>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r>
      <t>a)</t>
    </r>
    <r>
      <rPr>
        <sz val="14"/>
        <color indexed="8"/>
        <rFont val="Times New Roman"/>
        <family val="1"/>
      </rPr>
      <t xml:space="preserve">      </t>
    </r>
    <r>
      <rPr>
        <sz val="14"/>
        <color indexed="8"/>
        <rFont val="Calibri"/>
        <family val="2"/>
      </rPr>
      <t>Gestionar la firma de los funcionarios nombrados por decreto; si aplica.</t>
    </r>
  </si>
  <si>
    <r>
      <t>b)</t>
    </r>
    <r>
      <rPr>
        <sz val="14"/>
        <color indexed="8"/>
        <rFont val="Times New Roman"/>
        <family val="1"/>
      </rPr>
      <t xml:space="preserve">      </t>
    </r>
    <r>
      <rPr>
        <sz val="14"/>
        <color indexed="8"/>
        <rFont val="Calibri"/>
        <family val="2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</si>
  <si>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indexed="10"/>
        <rFont val="Calibri"/>
        <family val="2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</si>
  <si>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</si>
  <si>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indexed="8"/>
        <rFont val="Times New Roman"/>
        <family val="1"/>
      </rPr>
      <t> </t>
    </r>
    <r>
      <rPr>
        <sz val="14"/>
        <color indexed="8"/>
        <rFont val="Calibri"/>
        <family val="2"/>
      </rPr>
      <t>Sensibilizar al personal sobre la filosofía institucional, misión, visión y valores institucionales.</t>
    </r>
  </si>
  <si>
    <r>
      <t>b)</t>
    </r>
    <r>
      <rPr>
        <sz val="14"/>
        <color indexed="8"/>
        <rFont val="Times New Roman"/>
        <family val="1"/>
      </rPr>
      <t> </t>
    </r>
    <r>
      <rPr>
        <sz val="14"/>
        <color indexed="8"/>
        <rFont val="Calibri"/>
        <family val="2"/>
      </rPr>
      <t xml:space="preserve">Actualización del código de ética institucional; si aplica. </t>
    </r>
  </si>
  <si>
    <t>a) Elaboración del código de ética institucional; si aplica.</t>
  </si>
  <si>
    <t>Conflicto de intereses:                                                                      a) Sensibilizar al personal sobre la importancia de prevenir y atender la ocurrencia de conflictos de intereses y llevar registro de casos en la institución.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</si>
  <si>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</si>
  <si>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</si>
  <si>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</si>
  <si>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</si>
  <si>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>PROYECTO 4 - 15 pts.</t>
  </si>
  <si>
    <t xml:space="preserve">Cantidad de actividades proyectadas </t>
  </si>
  <si>
    <t>Cantidad de actividaddes realizadas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</si>
  <si>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</si>
  <si>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</si>
  <si>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</si>
  <si>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</si>
  <si>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</si>
  <si>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</si>
  <si>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</si>
  <si>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</si>
  <si>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</si>
  <si>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</si>
  <si>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</si>
  <si>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</si>
  <si>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</si>
  <si>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</si>
  <si>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</si>
  <si>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</si>
  <si>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</si>
  <si>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</si>
  <si>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</si>
  <si>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</si>
  <si>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</si>
  <si>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</si>
  <si>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</si>
  <si>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</si>
  <si>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</si>
  <si>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</si>
  <si>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</si>
  <si>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</si>
  <si>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</si>
  <si>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</si>
  <si>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</si>
  <si>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</si>
  <si>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</si>
  <si>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</si>
  <si>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</si>
  <si>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</si>
  <si>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</si>
  <si>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</si>
  <si>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</si>
  <si>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</si>
  <si>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</si>
  <si>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pais.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</si>
  <si>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</si>
  <si>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</si>
  <si>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</si>
  <si>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</si>
  <si>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</si>
  <si>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</si>
  <si>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</si>
  <si>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 xml:space="preserve">• Código firmado en original.
• Correos electrónicos/ circulares/ afiches
• Informe de evaluación suscritos por los miembros de la CEP.
</t>
  </si>
  <si>
    <t>P</t>
  </si>
  <si>
    <t>No Aplica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</si>
  <si>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</si>
  <si>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>T1</t>
  </si>
  <si>
    <t>T2</t>
  </si>
  <si>
    <t>T3</t>
  </si>
  <si>
    <t>T4</t>
  </si>
  <si>
    <t xml:space="preserve">Leyenda </t>
  </si>
  <si>
    <t>Trimestre 1 (enero, febrero, marzo)</t>
  </si>
  <si>
    <t>Trimestre 2 (abril, mayo, junio)</t>
  </si>
  <si>
    <t>Trimestre 3 (julio, agosto, septiembre)</t>
  </si>
  <si>
    <t>Trimestre 4 (octubre, noviembre, diciembre)</t>
  </si>
  <si>
    <t>INSTITUTO DE INNOVACION EN BIOTECNOLOGIA E INDUSTRIA (IIBI)</t>
  </si>
  <si>
    <t>T2 Y T3</t>
  </si>
  <si>
    <t xml:space="preserve">T2 </t>
  </si>
  <si>
    <t>T1/T2/T3/T4</t>
  </si>
  <si>
    <t>T1/T3</t>
  </si>
  <si>
    <t>T2/T4</t>
  </si>
  <si>
    <t>T1/T2/T3/T41</t>
  </si>
  <si>
    <t>Tecnico Evaluador: Yaritza Pérez</t>
  </si>
  <si>
    <t>Enero-Marzo</t>
  </si>
  <si>
    <t xml:space="preserve">No se ha aplicado la encuesta. Fue elaborado un modelo siguiendo el esquema utilizado por la DIGEIG. Actualmente este Modelo se encuentra en proceso revisión para su distribución. </t>
  </si>
  <si>
    <t>'• Código de pautas éticas fue firmado por el funcionario nombrado por decreto.</t>
  </si>
  <si>
    <t>• Se encuentra en proceso de diseño el  volante a utilizar para promocionar el contenido de las pautas éticas.</t>
  </si>
  <si>
    <t>T2/T3/T4</t>
  </si>
  <si>
    <t>RESUMEN DE RESULTADOS</t>
  </si>
  <si>
    <t xml:space="preserve">NO. </t>
  </si>
  <si>
    <t>ACTIVIDADES</t>
  </si>
  <si>
    <t>NIVEL DE CUMPLIMIENTO</t>
  </si>
  <si>
    <t xml:space="preserve">PUNTUACION </t>
  </si>
  <si>
    <t>Referencia</t>
  </si>
  <si>
    <t xml:space="preserve"> CUMPLIDAS</t>
  </si>
  <si>
    <t>PARCIALES</t>
  </si>
  <si>
    <t>PENDIENTES</t>
  </si>
  <si>
    <t>NO CUMPLIDAS</t>
  </si>
  <si>
    <t>1-5</t>
  </si>
  <si>
    <t>6-8</t>
  </si>
  <si>
    <t>9-15</t>
  </si>
  <si>
    <t>Penalidad por tardanza</t>
  </si>
  <si>
    <t>16-20</t>
  </si>
  <si>
    <t>TOTALES POR PONDERACIONES</t>
  </si>
  <si>
    <t>TOTAL PORCENTAJES</t>
  </si>
  <si>
    <t>TOTAL PUNTOS ACUMULADOS</t>
  </si>
  <si>
    <t>*ESTAS PONDERACIONES CONTEMPLAN LOS LITERALES DE CADA ACTIVIDAD*</t>
  </si>
  <si>
    <t xml:space="preserve"> Disponemos de un buzon de denuncias y se administra mensualmente. Ver fotos adjuntas.</t>
  </si>
  <si>
    <t xml:space="preserve"> Ha sido dispuesto además un correo electrónico para recibir denuncias y se ha sensibilizado al personal en cómo presentar sus denuncias. Se ha promocionado este aspecto también con volantes informativos en nuestros murales.</t>
  </si>
  <si>
    <t>Matriz para evaluación del Plan de trabajo 2018</t>
  </si>
  <si>
    <t>T1:Califica como ''no cumplida'', puesto que, como nos indican, no se elaboró la encuesta en el trimestre enero-marzo.</t>
  </si>
  <si>
    <t>T2:Califica como ''no cumplido'', puesto que no contamos con evidencias sobre esta actividad.                 T3: califica como ''no cumplido''; debido a que no nos enviaron ni evidencias ni matriz de evaluación.</t>
  </si>
  <si>
    <t>T2:Califica como ''no cumplido'', puesto que no contamos con evidencias sobre esta actividad.</t>
  </si>
  <si>
    <r>
      <rPr>
        <sz val="14"/>
        <rFont val="Calibri"/>
        <family val="2"/>
        <scheme val="minor"/>
      </rPr>
      <t xml:space="preserve">T1: calificación parcial por ser una actividad continua. </t>
    </r>
    <r>
      <rPr>
        <sz val="14"/>
        <color rgb="FFFF0000"/>
        <rFont val="Calibri"/>
        <family val="2"/>
        <scheme val="minor"/>
      </rPr>
      <t xml:space="preserve">                                                         T2:Califica como ''no cumplido'' para este trimestre, puesto que no contamos con evidencias sobre esta actividad.                                                      T3: califica como ''no cumplido''; debido a que no nos enviaron ni evidencias ni matriz de evaluación.</t>
    </r>
  </si>
  <si>
    <t>T1:Califica como ''no cumplido'', puesto que no contamos con evidencias sobre esta actividad.</t>
  </si>
  <si>
    <r>
      <rPr>
        <sz val="14"/>
        <rFont val="Calibri"/>
        <family val="2"/>
        <scheme val="minor"/>
      </rPr>
      <t xml:space="preserve">T1: calificaicón parcial por ser ina actividad continua. </t>
    </r>
    <r>
      <rPr>
        <sz val="14"/>
        <color rgb="FFFF0000"/>
        <rFont val="Calibri"/>
        <family val="2"/>
        <scheme val="minor"/>
      </rPr>
      <t xml:space="preserve">                         T2:Califica como ''no cumplido'' para este trimestre, puesto que no contamos con evidencias sobre esta actividad.                                                        T3: califica como ''no cumplido''; debido a que no nos enviaron ni evidencias ni matriz de evaluación.</t>
    </r>
  </si>
  <si>
    <t>T1: calificación parcial por ser una actividad continua.                                       T2:Califica como ''no cumplido'' para este trimestre, puesto que no contamos con evidencias sobre esta actividad.                                                       T3: califica como ''no cumplido''; debido a que no nos enviaron ni evidencias ni matriz de evaluación.</t>
  </si>
  <si>
    <t>T1:Calificación parcial por recepción de evidencia tardía (13/4/2018).</t>
  </si>
  <si>
    <t xml:space="preserve">T2:Califica como ''no cumplido'', puesto que no contamos con evidencias sobre esta actividad.      T3: califica como ''no cumplido''; debido a que no nos enviaron ni evidencias ni matriz de evaluación.             </t>
  </si>
  <si>
    <t>T1:Califica como ''no cumplido'' para este período, puesto que no contamos con evidencias sobre esta actividad.  Favor contactarse con su técnico asignado a los fines de que le pueda colaborar para la coordinación de esta actividad.                           T3: califica como ''no cumplido''; debido a que no nos enviaron ni evidencias ni matriz de evaluación.</t>
  </si>
  <si>
    <t>T3: califica como ''no cumplido''; debido a que no nos enviaron ni evidencias ni matriz de evaluación.</t>
  </si>
  <si>
    <t>T1: Les fue restada puntuación, puesto que no figura el acuse de recibido de la DIGEIG en el documento. No ha sido remitido a la DIGEIG.</t>
  </si>
  <si>
    <t>T1:Esta actividad califica como ''no cumplida'', puesto que no tenemos evidencia de la realización de esta actividad que está proyectada a realizarse en este primer trimestre.</t>
  </si>
  <si>
    <t>T1/T2:Califica como ''no cumplido'', puesto que no contamos con evidencias sobre esta actividad.                                T3: califica como ''no cumplido''; debido a que no nos enviaron ni evidencias ni matriz de evaluación.</t>
  </si>
  <si>
    <r>
      <rPr>
        <sz val="14"/>
        <rFont val="Arial"/>
        <family val="2"/>
      </rPr>
      <t xml:space="preserve">T1: calificación parcial por ser una actividad continua.  </t>
    </r>
    <r>
      <rPr>
        <sz val="14"/>
        <color rgb="FFFF0000"/>
        <rFont val="Arial"/>
        <family val="2"/>
      </rPr>
      <t xml:space="preserve">              T2:Califica como ''no cumplido'' para este trimestre, puesto que no contamos con evidencias sobre esta actividad.                                                             T3: califica como ''no cumplido''; debido a que no nos enviaron ni evidencias ni matriz de evaluación.</t>
    </r>
  </si>
  <si>
    <r>
      <rPr>
        <sz val="14"/>
        <rFont val="Arial"/>
        <family val="2"/>
      </rPr>
      <t xml:space="preserve">T1: calificación parcial por ser una actividad continua. </t>
    </r>
    <r>
      <rPr>
        <sz val="14"/>
        <color rgb="FFFF0000"/>
        <rFont val="Arial"/>
        <family val="2"/>
      </rPr>
      <t xml:space="preserve">                           T2:Califica como ''no cumplido'' para este trimestre, puesto que no contamos con evidencias sobre esta actividad.                                                     T3: califica como ''no cumplido''; debido a que no nos enviaron ni evidencias ni matriz de evaluación.</t>
    </r>
  </si>
  <si>
    <r>
      <rPr>
        <sz val="14"/>
        <rFont val="Arial"/>
        <family val="2"/>
      </rPr>
      <t xml:space="preserve">T1: calificación parcial por ser una actividad continua.  </t>
    </r>
    <r>
      <rPr>
        <sz val="14"/>
        <color rgb="FFFF0000"/>
        <rFont val="Arial"/>
        <family val="2"/>
      </rPr>
      <t xml:space="preserve">                                  T2:Califica como ''no cumplido'' para este trimestre, puesto que no contamos con evidencias sobre esta actividad.                                                     T3: califica como ''no cumplido''; debido a que no nos enviaron ni evidencias ni matriz de evaluación.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</si>
</sst>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[$€]* #,##0.00_);_([$€]* \(#,##0.00\);_([$€]* &quot;-&quot;??_);_(@_)"/>
    <numFmt numFmtId="168" formatCode="[$-C0A]mmmm\-yy;@"/>
    <numFmt numFmtId="169" formatCode="[$-C0A]d\-mmm\-yyyy;@"/>
  </numFmts>
  <fonts count="4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i/>
      <sz val="10"/>
      <name val="Arial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indexed="8"/>
      <name val="Times New Roman"/>
      <family val="1"/>
    </font>
    <font>
      <b/>
      <sz val="14"/>
      <color indexed="10"/>
      <name val="Calibri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3"/>
      <charset val="128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0" tint="-0.249977111117893"/>
      <name val="Arial"/>
      <family val="2"/>
    </font>
    <font>
      <b/>
      <sz val="16"/>
      <color theme="1"/>
      <name val="Arial"/>
      <family val="2"/>
    </font>
    <font>
      <sz val="14"/>
      <name val="Calibri"/>
      <family val="2"/>
      <scheme val="minor"/>
    </font>
    <font>
      <sz val="14"/>
      <color theme="1"/>
      <name val="Arial"/>
      <family val="2"/>
    </font>
    <font>
      <b/>
      <sz val="14"/>
      <color rgb="FF000000"/>
      <name val="Calibri"/>
      <family val="2"/>
    </font>
    <font>
      <sz val="14"/>
      <color theme="0" tint="-0.249977111117893"/>
      <name val="Calibri"/>
      <family val="2"/>
    </font>
    <font>
      <sz val="14"/>
      <color rgb="FFFF0000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theme="0"/>
      <name val="Arial"/>
      <family val="2"/>
    </font>
    <font>
      <b/>
      <sz val="2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theme="0" tint="-0.499984740745262"/>
      </bottom>
      <diagonal/>
    </border>
    <border>
      <left style="thin">
        <color indexed="64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499984740745262"/>
      </bottom>
      <diagonal/>
    </border>
    <border>
      <left/>
      <right style="thin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4">
    <xf numFmtId="0" fontId="0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0" fontId="18" fillId="0" borderId="0" applyNumberFormat="0" applyFont="0" applyBorder="0" applyProtection="0"/>
    <xf numFmtId="0" fontId="2" fillId="0" borderId="0"/>
    <xf numFmtId="0" fontId="18" fillId="0" borderId="0" applyNumberFormat="0" applyFont="0" applyBorder="0" applyProtection="0"/>
    <xf numFmtId="0" fontId="7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7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ont="0" applyBorder="0" applyProtection="0"/>
    <xf numFmtId="0" fontId="2" fillId="0" borderId="0"/>
    <xf numFmtId="0" fontId="18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18" fillId="0" borderId="0"/>
    <xf numFmtId="0" fontId="17" fillId="0" borderId="0"/>
    <xf numFmtId="0" fontId="2" fillId="0" borderId="0"/>
    <xf numFmtId="0" fontId="17" fillId="0" borderId="0"/>
    <xf numFmtId="0" fontId="21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3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 vertical="top"/>
    </xf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5" fillId="2" borderId="0" xfId="0" applyFont="1" applyFill="1" applyAlignment="1">
      <alignment horizontal="center" vertical="top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3" fillId="0" borderId="0" xfId="27" applyFont="1" applyAlignment="1">
      <alignment vertical="center" wrapText="1"/>
    </xf>
    <xf numFmtId="0" fontId="5" fillId="3" borderId="1" xfId="27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27" fillId="0" borderId="2" xfId="0" applyFont="1" applyBorder="1" applyAlignment="1">
      <alignment horizontal="justify" vertical="center" wrapText="1"/>
    </xf>
    <xf numFmtId="0" fontId="27" fillId="0" borderId="2" xfId="0" applyFont="1" applyBorder="1" applyAlignment="1">
      <alignment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50" xfId="0" applyFont="1" applyBorder="1" applyAlignment="1">
      <alignment horizontal="left" vertical="center" wrapText="1"/>
    </xf>
    <xf numFmtId="0" fontId="27" fillId="0" borderId="5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justify" vertical="center" wrapText="1"/>
    </xf>
    <xf numFmtId="0" fontId="27" fillId="0" borderId="52" xfId="0" applyFont="1" applyBorder="1" applyAlignment="1">
      <alignment horizontal="justify" vertical="center" wrapText="1"/>
    </xf>
    <xf numFmtId="0" fontId="27" fillId="0" borderId="53" xfId="0" applyFont="1" applyBorder="1" applyAlignment="1">
      <alignment horizontal="left" vertical="center" wrapText="1"/>
    </xf>
    <xf numFmtId="0" fontId="27" fillId="0" borderId="5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54" xfId="0" applyFont="1" applyBorder="1" applyAlignment="1">
      <alignment horizontal="left" vertical="center" wrapText="1"/>
    </xf>
    <xf numFmtId="0" fontId="27" fillId="0" borderId="55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justify" vertical="center" wrapText="1"/>
    </xf>
    <xf numFmtId="0" fontId="27" fillId="0" borderId="4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3" fillId="5" borderId="8" xfId="27" applyFont="1" applyFill="1" applyBorder="1" applyAlignment="1">
      <alignment vertical="center" wrapText="1"/>
    </xf>
    <xf numFmtId="0" fontId="3" fillId="5" borderId="9" xfId="27" applyFont="1" applyFill="1" applyBorder="1" applyAlignment="1">
      <alignment vertical="center" wrapText="1"/>
    </xf>
    <xf numFmtId="0" fontId="29" fillId="6" borderId="10" xfId="0" applyFont="1" applyFill="1" applyBorder="1" applyAlignment="1">
      <alignment horizontal="center" vertical="center"/>
    </xf>
    <xf numFmtId="0" fontId="29" fillId="6" borderId="11" xfId="0" applyFont="1" applyFill="1" applyBorder="1" applyAlignment="1">
      <alignment horizontal="center" vertical="center" wrapText="1"/>
    </xf>
    <xf numFmtId="0" fontId="5" fillId="7" borderId="10" xfId="23" applyFont="1" applyFill="1" applyBorder="1" applyAlignment="1">
      <alignment horizontal="center" vertical="center" wrapText="1"/>
    </xf>
    <xf numFmtId="0" fontId="5" fillId="7" borderId="12" xfId="23" applyFont="1" applyFill="1" applyBorder="1" applyAlignment="1">
      <alignment horizontal="center" vertical="center" wrapText="1"/>
    </xf>
    <xf numFmtId="0" fontId="5" fillId="7" borderId="11" xfId="27" applyFont="1" applyFill="1" applyBorder="1" applyAlignment="1">
      <alignment horizontal="center" vertical="center" wrapText="1"/>
    </xf>
    <xf numFmtId="0" fontId="5" fillId="3" borderId="10" xfId="27" applyFont="1" applyFill="1" applyBorder="1" applyAlignment="1">
      <alignment horizontal="center" vertical="center" wrapText="1"/>
    </xf>
    <xf numFmtId="0" fontId="5" fillId="3" borderId="12" xfId="27" applyFont="1" applyFill="1" applyBorder="1" applyAlignment="1">
      <alignment horizontal="center" vertical="center" wrapText="1"/>
    </xf>
    <xf numFmtId="0" fontId="5" fillId="3" borderId="11" xfId="27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justify" vertical="center" wrapText="1"/>
    </xf>
    <xf numFmtId="0" fontId="13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7" fillId="0" borderId="56" xfId="0" applyFont="1" applyBorder="1" applyAlignment="1">
      <alignment horizontal="justify" vertical="center" wrapText="1"/>
    </xf>
    <xf numFmtId="0" fontId="27" fillId="0" borderId="57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7" fillId="0" borderId="0" xfId="0" applyFont="1"/>
    <xf numFmtId="0" fontId="13" fillId="8" borderId="3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2" fillId="0" borderId="58" xfId="25" applyFont="1" applyBorder="1" applyAlignment="1">
      <alignment horizontal="center" vertical="center" wrapText="1"/>
    </xf>
    <xf numFmtId="0" fontId="33" fillId="0" borderId="59" xfId="25" applyFont="1" applyBorder="1" applyAlignment="1">
      <alignment horizontal="center" vertical="center" wrapText="1"/>
    </xf>
    <xf numFmtId="0" fontId="33" fillId="0" borderId="60" xfId="25" applyFont="1" applyBorder="1" applyAlignment="1">
      <alignment horizontal="center" vertical="center" wrapText="1"/>
    </xf>
    <xf numFmtId="0" fontId="33" fillId="0" borderId="61" xfId="25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168" fontId="30" fillId="2" borderId="0" xfId="0" applyNumberFormat="1" applyFont="1" applyFill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14" fontId="13" fillId="9" borderId="16" xfId="0" applyNumberFormat="1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 wrapText="1"/>
      <protection locked="0"/>
    </xf>
    <xf numFmtId="0" fontId="13" fillId="9" borderId="23" xfId="0" applyFont="1" applyFill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13" fillId="5" borderId="9" xfId="27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3" fillId="9" borderId="16" xfId="0" applyFont="1" applyFill="1" applyBorder="1" applyAlignment="1">
      <alignment horizontal="center" vertical="center" wrapText="1"/>
    </xf>
    <xf numFmtId="0" fontId="31" fillId="9" borderId="5" xfId="0" applyFont="1" applyFill="1" applyBorder="1" applyAlignment="1" applyProtection="1">
      <alignment horizontal="center" vertical="center"/>
      <protection locked="0"/>
    </xf>
    <xf numFmtId="0" fontId="31" fillId="9" borderId="2" xfId="0" applyFont="1" applyFill="1" applyBorder="1" applyAlignment="1" applyProtection="1">
      <alignment horizontal="center" vertical="center"/>
      <protection locked="0"/>
    </xf>
    <xf numFmtId="0" fontId="31" fillId="9" borderId="3" xfId="0" applyFont="1" applyFill="1" applyBorder="1" applyAlignment="1" applyProtection="1">
      <alignment horizontal="center" vertical="center"/>
      <protection locked="0"/>
    </xf>
    <xf numFmtId="0" fontId="13" fillId="9" borderId="3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29" fillId="10" borderId="2" xfId="0" applyFont="1" applyFill="1" applyBorder="1" applyAlignment="1">
      <alignment horizontal="left" vertical="center"/>
    </xf>
    <xf numFmtId="0" fontId="29" fillId="11" borderId="2" xfId="0" applyFont="1" applyFill="1" applyBorder="1" applyAlignment="1">
      <alignment horizontal="left" vertical="center"/>
    </xf>
    <xf numFmtId="0" fontId="29" fillId="12" borderId="2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5" fillId="13" borderId="2" xfId="0" applyFont="1" applyFill="1" applyBorder="1" applyAlignment="1">
      <alignment horizontal="center" vertical="center" wrapText="1"/>
    </xf>
    <xf numFmtId="0" fontId="29" fillId="13" borderId="2" xfId="0" applyFont="1" applyFill="1" applyBorder="1" applyAlignment="1">
      <alignment horizontal="center" vertical="center" wrapText="1"/>
    </xf>
    <xf numFmtId="0" fontId="29" fillId="14" borderId="5" xfId="0" applyFont="1" applyFill="1" applyBorder="1" applyAlignment="1">
      <alignment horizontal="left" vertical="center"/>
    </xf>
    <xf numFmtId="0" fontId="5" fillId="13" borderId="5" xfId="0" applyFont="1" applyFill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/>
    </xf>
    <xf numFmtId="0" fontId="29" fillId="0" borderId="26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center" vertical="center"/>
    </xf>
    <xf numFmtId="0" fontId="29" fillId="0" borderId="23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5" fillId="5" borderId="31" xfId="27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31" fillId="9" borderId="2" xfId="0" applyFont="1" applyFill="1" applyBorder="1" applyAlignment="1">
      <alignment horizontal="center" vertical="center"/>
    </xf>
    <xf numFmtId="0" fontId="13" fillId="9" borderId="2" xfId="0" quotePrefix="1" applyFont="1" applyFill="1" applyBorder="1" applyAlignment="1">
      <alignment horizontal="center" vertical="center" wrapText="1"/>
    </xf>
    <xf numFmtId="0" fontId="13" fillId="9" borderId="32" xfId="0" quotePrefix="1" applyFont="1" applyFill="1" applyBorder="1" applyAlignment="1" applyProtection="1">
      <alignment horizontal="center" vertical="center" wrapText="1"/>
      <protection locked="0"/>
    </xf>
    <xf numFmtId="0" fontId="31" fillId="9" borderId="2" xfId="0" quotePrefix="1" applyFont="1" applyFill="1" applyBorder="1" applyAlignment="1" applyProtection="1">
      <alignment horizontal="center" vertical="center" wrapText="1"/>
      <protection locked="0"/>
    </xf>
    <xf numFmtId="0" fontId="13" fillId="9" borderId="15" xfId="0" quotePrefix="1" applyFont="1" applyFill="1" applyBorder="1" applyAlignment="1" applyProtection="1">
      <alignment horizontal="center" vertical="center" wrapText="1"/>
      <protection locked="0"/>
    </xf>
    <xf numFmtId="0" fontId="31" fillId="0" borderId="0" xfId="0" quotePrefix="1" applyFont="1" applyAlignment="1">
      <alignment horizontal="center" vertical="center" wrapText="1"/>
    </xf>
    <xf numFmtId="0" fontId="4" fillId="8" borderId="14" xfId="0" applyFont="1" applyFill="1" applyBorder="1" applyAlignment="1" applyProtection="1">
      <alignment horizontal="center" vertical="center"/>
      <protection locked="0"/>
    </xf>
    <xf numFmtId="0" fontId="13" fillId="8" borderId="4" xfId="0" applyFont="1" applyFill="1" applyBorder="1" applyAlignment="1">
      <alignment vertical="center" wrapText="1"/>
    </xf>
    <xf numFmtId="0" fontId="13" fillId="8" borderId="3" xfId="0" applyFont="1" applyFill="1" applyBorder="1" applyAlignment="1">
      <alignment vertical="center" wrapText="1"/>
    </xf>
    <xf numFmtId="0" fontId="13" fillId="8" borderId="5" xfId="0" applyFont="1" applyFill="1" applyBorder="1" applyAlignment="1">
      <alignment vertical="center" wrapText="1"/>
    </xf>
    <xf numFmtId="0" fontId="13" fillId="9" borderId="4" xfId="0" applyFont="1" applyFill="1" applyBorder="1" applyAlignment="1">
      <alignment vertical="center" wrapText="1"/>
    </xf>
    <xf numFmtId="0" fontId="13" fillId="9" borderId="5" xfId="0" applyFont="1" applyFill="1" applyBorder="1" applyAlignment="1">
      <alignment vertical="center" wrapText="1"/>
    </xf>
    <xf numFmtId="0" fontId="13" fillId="9" borderId="0" xfId="0" quotePrefix="1" applyFont="1" applyFill="1" applyAlignment="1">
      <alignment vertical="center" wrapText="1"/>
    </xf>
    <xf numFmtId="0" fontId="13" fillId="9" borderId="5" xfId="0" quotePrefix="1" applyFont="1" applyFill="1" applyBorder="1" applyAlignment="1">
      <alignment vertical="center" wrapText="1"/>
    </xf>
    <xf numFmtId="0" fontId="13" fillId="9" borderId="2" xfId="0" quotePrefix="1" applyFont="1" applyFill="1" applyBorder="1" applyAlignment="1">
      <alignment vertical="center" wrapText="1"/>
    </xf>
    <xf numFmtId="0" fontId="37" fillId="8" borderId="30" xfId="0" applyFont="1" applyFill="1" applyBorder="1" applyAlignment="1">
      <alignment horizontal="center" vertical="center" wrapText="1"/>
    </xf>
    <xf numFmtId="0" fontId="37" fillId="8" borderId="5" xfId="0" applyFont="1" applyFill="1" applyBorder="1" applyAlignment="1">
      <alignment horizontal="center" vertical="center" wrapText="1"/>
    </xf>
    <xf numFmtId="0" fontId="38" fillId="8" borderId="26" xfId="0" applyFont="1" applyFill="1" applyBorder="1" applyAlignment="1">
      <alignment vertical="center" wrapText="1"/>
    </xf>
    <xf numFmtId="0" fontId="4" fillId="8" borderId="15" xfId="0" applyFont="1" applyFill="1" applyBorder="1" applyAlignment="1" applyProtection="1">
      <alignment horizontal="center" vertical="center"/>
      <protection locked="0"/>
    </xf>
    <xf numFmtId="0" fontId="37" fillId="8" borderId="28" xfId="0" applyFont="1" applyFill="1" applyBorder="1" applyAlignment="1">
      <alignment horizontal="center" vertical="center" wrapText="1"/>
    </xf>
    <xf numFmtId="0" fontId="37" fillId="8" borderId="33" xfId="0" applyFont="1" applyFill="1" applyBorder="1" applyAlignment="1">
      <alignment horizontal="center" vertical="center" wrapText="1"/>
    </xf>
    <xf numFmtId="2" fontId="5" fillId="5" borderId="9" xfId="27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 applyProtection="1">
      <alignment horizontal="center" vertical="center"/>
      <protection locked="0"/>
    </xf>
    <xf numFmtId="0" fontId="34" fillId="8" borderId="2" xfId="0" applyFont="1" applyFill="1" applyBorder="1" applyAlignment="1">
      <alignment horizontal="left" vertical="center" wrapText="1"/>
    </xf>
    <xf numFmtId="0" fontId="34" fillId="8" borderId="32" xfId="0" quotePrefix="1" applyFont="1" applyFill="1" applyBorder="1" applyAlignment="1">
      <alignment horizontal="left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0" fillId="2" borderId="0" xfId="0" applyFill="1"/>
    <xf numFmtId="0" fontId="46" fillId="14" borderId="63" xfId="43" applyFont="1" applyFill="1" applyBorder="1" applyAlignment="1">
      <alignment horizontal="center" vertical="center" wrapText="1"/>
    </xf>
    <xf numFmtId="0" fontId="46" fillId="10" borderId="28" xfId="43" applyFont="1" applyFill="1" applyBorder="1" applyAlignment="1">
      <alignment horizontal="center" vertical="center" wrapText="1"/>
    </xf>
    <xf numFmtId="0" fontId="46" fillId="17" borderId="28" xfId="43" applyFont="1" applyFill="1" applyBorder="1" applyAlignment="1">
      <alignment horizontal="center" vertical="center" wrapText="1"/>
    </xf>
    <xf numFmtId="0" fontId="46" fillId="11" borderId="17" xfId="43" applyFont="1" applyFill="1" applyBorder="1" applyAlignment="1">
      <alignment horizontal="center" vertical="center" wrapText="1"/>
    </xf>
    <xf numFmtId="0" fontId="46" fillId="0" borderId="29" xfId="43" applyFont="1" applyBorder="1" applyAlignment="1">
      <alignment horizontal="center" vertical="center" wrapText="1"/>
    </xf>
    <xf numFmtId="0" fontId="2" fillId="0" borderId="30" xfId="43" applyBorder="1" applyAlignment="1">
      <alignment horizontal="center" vertical="center"/>
    </xf>
    <xf numFmtId="0" fontId="2" fillId="0" borderId="40" xfId="43" applyBorder="1" applyAlignment="1">
      <alignment horizontal="center" vertical="center" wrapText="1"/>
    </xf>
    <xf numFmtId="0" fontId="2" fillId="0" borderId="5" xfId="43" applyBorder="1" applyAlignment="1">
      <alignment horizontal="center" vertical="center" wrapText="1"/>
    </xf>
    <xf numFmtId="0" fontId="2" fillId="0" borderId="47" xfId="43" applyBorder="1" applyAlignment="1">
      <alignment horizontal="center" vertical="center" wrapText="1"/>
    </xf>
    <xf numFmtId="0" fontId="2" fillId="0" borderId="16" xfId="43" applyBorder="1" applyAlignment="1">
      <alignment horizontal="center" vertical="center"/>
    </xf>
    <xf numFmtId="0" fontId="2" fillId="0" borderId="21" xfId="43" applyBorder="1" applyAlignment="1">
      <alignment horizontal="center" vertical="center" wrapText="1"/>
    </xf>
    <xf numFmtId="0" fontId="2" fillId="0" borderId="2" xfId="43" applyBorder="1" applyAlignment="1">
      <alignment horizontal="center" vertical="center" wrapText="1"/>
    </xf>
    <xf numFmtId="0" fontId="46" fillId="4" borderId="18" xfId="43" applyFont="1" applyFill="1" applyBorder="1" applyAlignment="1">
      <alignment horizontal="center" vertical="center"/>
    </xf>
    <xf numFmtId="0" fontId="46" fillId="4" borderId="2" xfId="43" applyFont="1" applyFill="1" applyBorder="1" applyAlignment="1">
      <alignment horizontal="center" vertical="center" wrapText="1"/>
    </xf>
    <xf numFmtId="9" fontId="46" fillId="18" borderId="40" xfId="83" applyFont="1" applyFill="1" applyBorder="1" applyAlignment="1">
      <alignment horizontal="center" vertical="center"/>
    </xf>
    <xf numFmtId="9" fontId="46" fillId="18" borderId="5" xfId="83" applyFont="1" applyFill="1" applyBorder="1" applyAlignment="1">
      <alignment horizontal="center" vertical="center"/>
    </xf>
    <xf numFmtId="9" fontId="46" fillId="18" borderId="47" xfId="83" applyFont="1" applyFill="1" applyBorder="1" applyAlignment="1">
      <alignment horizontal="center" vertical="center" wrapText="1"/>
    </xf>
    <xf numFmtId="9" fontId="46" fillId="18" borderId="5" xfId="83" applyFont="1" applyFill="1" applyBorder="1" applyAlignment="1">
      <alignment horizontal="center" vertical="center" wrapText="1"/>
    </xf>
    <xf numFmtId="9" fontId="46" fillId="18" borderId="5" xfId="43" applyNumberFormat="1" applyFont="1" applyFill="1" applyBorder="1" applyAlignment="1">
      <alignment horizontal="center" vertical="center" wrapText="1"/>
    </xf>
    <xf numFmtId="2" fontId="46" fillId="18" borderId="34" xfId="83" applyNumberFormat="1" applyFont="1" applyFill="1" applyBorder="1" applyAlignment="1">
      <alignment horizontal="center" vertical="center"/>
    </xf>
    <xf numFmtId="0" fontId="27" fillId="2" borderId="30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vertical="center" wrapText="1"/>
    </xf>
    <xf numFmtId="0" fontId="27" fillId="2" borderId="25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vertical="center" wrapText="1"/>
    </xf>
    <xf numFmtId="0" fontId="27" fillId="2" borderId="33" xfId="0" applyFont="1" applyFill="1" applyBorder="1" applyAlignment="1">
      <alignment vertical="center" wrapText="1"/>
    </xf>
    <xf numFmtId="0" fontId="27" fillId="2" borderId="28" xfId="0" applyFont="1" applyFill="1" applyBorder="1" applyAlignment="1">
      <alignment vertical="center" wrapText="1"/>
    </xf>
    <xf numFmtId="0" fontId="27" fillId="2" borderId="30" xfId="0" applyFont="1" applyFill="1" applyBorder="1" applyAlignment="1">
      <alignment vertical="center" wrapText="1"/>
    </xf>
    <xf numFmtId="0" fontId="31" fillId="2" borderId="26" xfId="0" applyFont="1" applyFill="1" applyBorder="1" applyAlignment="1">
      <alignment vertical="center" wrapText="1"/>
    </xf>
    <xf numFmtId="0" fontId="27" fillId="9" borderId="2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9" borderId="30" xfId="0" applyFont="1" applyFill="1" applyBorder="1" applyAlignment="1">
      <alignment horizontal="center" vertical="center" wrapText="1"/>
    </xf>
    <xf numFmtId="0" fontId="31" fillId="9" borderId="26" xfId="0" quotePrefix="1" applyFont="1" applyFill="1" applyBorder="1" applyAlignment="1">
      <alignment vertical="center" wrapText="1"/>
    </xf>
    <xf numFmtId="0" fontId="31" fillId="2" borderId="19" xfId="0" quotePrefix="1" applyFont="1" applyFill="1" applyBorder="1" applyAlignment="1">
      <alignment vertical="center" wrapText="1"/>
    </xf>
    <xf numFmtId="0" fontId="31" fillId="2" borderId="47" xfId="0" quotePrefix="1" applyFont="1" applyFill="1" applyBorder="1" applyAlignment="1">
      <alignment vertical="center" wrapText="1"/>
    </xf>
    <xf numFmtId="0" fontId="13" fillId="9" borderId="2" xfId="0" applyFont="1" applyFill="1" applyBorder="1" applyAlignment="1">
      <alignment vertical="center" wrapText="1"/>
    </xf>
    <xf numFmtId="0" fontId="34" fillId="8" borderId="2" xfId="0" applyFont="1" applyFill="1" applyBorder="1" applyAlignment="1">
      <alignment vertical="center" wrapText="1"/>
    </xf>
    <xf numFmtId="0" fontId="13" fillId="9" borderId="3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0" fontId="34" fillId="8" borderId="23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19" fillId="9" borderId="23" xfId="0" applyFont="1" applyFill="1" applyBorder="1"/>
    <xf numFmtId="0" fontId="31" fillId="2" borderId="23" xfId="0" quotePrefix="1" applyFont="1" applyFill="1" applyBorder="1" applyAlignment="1">
      <alignment vertical="center" wrapText="1"/>
    </xf>
    <xf numFmtId="0" fontId="4" fillId="8" borderId="3" xfId="0" applyFont="1" applyFill="1" applyBorder="1" applyAlignment="1" applyProtection="1">
      <alignment horizontal="center" vertical="center"/>
      <protection locked="0"/>
    </xf>
    <xf numFmtId="0" fontId="34" fillId="8" borderId="3" xfId="0" applyFont="1" applyFill="1" applyBorder="1" applyAlignment="1">
      <alignment horizontal="left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left" vertical="center" wrapText="1"/>
    </xf>
    <xf numFmtId="0" fontId="34" fillId="8" borderId="5" xfId="0" applyFont="1" applyFill="1" applyBorder="1" applyAlignment="1">
      <alignment horizontal="left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34" fillId="8" borderId="5" xfId="0" applyFont="1" applyFill="1" applyBorder="1" applyAlignment="1">
      <alignment horizontal="center" vertical="center" wrapText="1"/>
    </xf>
    <xf numFmtId="0" fontId="3" fillId="5" borderId="43" xfId="27" applyFont="1" applyFill="1" applyBorder="1" applyAlignment="1">
      <alignment horizontal="center" vertical="center" wrapText="1"/>
    </xf>
    <xf numFmtId="0" fontId="3" fillId="5" borderId="44" xfId="27" applyFont="1" applyFill="1" applyBorder="1" applyAlignment="1">
      <alignment horizontal="center" vertical="center" wrapText="1"/>
    </xf>
    <xf numFmtId="0" fontId="3" fillId="5" borderId="45" xfId="27" applyFont="1" applyFill="1" applyBorder="1" applyAlignment="1">
      <alignment horizontal="center" vertical="center" wrapText="1"/>
    </xf>
    <xf numFmtId="0" fontId="5" fillId="5" borderId="9" xfId="27" applyFont="1" applyFill="1" applyBorder="1" applyAlignment="1">
      <alignment horizontal="center" vertical="center" wrapText="1"/>
    </xf>
    <xf numFmtId="0" fontId="4" fillId="8" borderId="25" xfId="0" applyFont="1" applyFill="1" applyBorder="1" applyAlignment="1" applyProtection="1">
      <alignment horizontal="center" vertical="center"/>
      <protection locked="0"/>
    </xf>
    <xf numFmtId="0" fontId="4" fillId="8" borderId="30" xfId="0" applyFont="1" applyFill="1" applyBorder="1" applyAlignment="1" applyProtection="1">
      <alignment horizontal="center" vertical="center"/>
      <protection locked="0"/>
    </xf>
    <xf numFmtId="0" fontId="37" fillId="8" borderId="3" xfId="0" applyFont="1" applyFill="1" applyBorder="1" applyAlignment="1">
      <alignment horizontal="center" vertical="center" wrapText="1"/>
    </xf>
    <xf numFmtId="0" fontId="37" fillId="8" borderId="5" xfId="0" applyFont="1" applyFill="1" applyBorder="1" applyAlignment="1">
      <alignment horizontal="center" vertical="center" wrapText="1"/>
    </xf>
    <xf numFmtId="0" fontId="38" fillId="8" borderId="19" xfId="0" applyFont="1" applyFill="1" applyBorder="1" applyAlignment="1">
      <alignment horizontal="left" vertical="center" wrapText="1"/>
    </xf>
    <xf numFmtId="0" fontId="38" fillId="8" borderId="26" xfId="0" applyFont="1" applyFill="1" applyBorder="1" applyAlignment="1">
      <alignment horizontal="left" vertical="center" wrapText="1"/>
    </xf>
    <xf numFmtId="0" fontId="3" fillId="5" borderId="8" xfId="27" applyFont="1" applyFill="1" applyBorder="1" applyAlignment="1">
      <alignment horizontal="center" vertical="center" wrapText="1"/>
    </xf>
    <xf numFmtId="0" fontId="3" fillId="5" borderId="9" xfId="27" applyFont="1" applyFill="1" applyBorder="1" applyAlignment="1">
      <alignment horizontal="center" vertical="center" wrapText="1"/>
    </xf>
    <xf numFmtId="0" fontId="3" fillId="5" borderId="31" xfId="27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42" fillId="16" borderId="43" xfId="0" applyFont="1" applyFill="1" applyBorder="1" applyAlignment="1">
      <alignment horizontal="center" vertical="center" wrapText="1"/>
    </xf>
    <xf numFmtId="0" fontId="42" fillId="16" borderId="44" xfId="0" applyFont="1" applyFill="1" applyBorder="1" applyAlignment="1">
      <alignment horizontal="center" vertical="center" wrapText="1"/>
    </xf>
    <xf numFmtId="0" fontId="42" fillId="16" borderId="45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39" xfId="0" applyFont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5" borderId="41" xfId="27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left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168" fontId="5" fillId="2" borderId="48" xfId="0" applyNumberFormat="1" applyFont="1" applyFill="1" applyBorder="1" applyAlignment="1">
      <alignment horizontal="left" vertical="center"/>
    </xf>
    <xf numFmtId="168" fontId="5" fillId="2" borderId="32" xfId="0" applyNumberFormat="1" applyFont="1" applyFill="1" applyBorder="1" applyAlignment="1">
      <alignment horizontal="left" vertical="center"/>
    </xf>
    <xf numFmtId="0" fontId="4" fillId="8" borderId="4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27" fillId="9" borderId="3" xfId="0" quotePrefix="1" applyFont="1" applyFill="1" applyBorder="1" applyAlignment="1">
      <alignment horizontal="center" vertical="center" wrapText="1"/>
    </xf>
    <xf numFmtId="0" fontId="27" fillId="9" borderId="5" xfId="0" quotePrefix="1" applyFont="1" applyFill="1" applyBorder="1" applyAlignment="1">
      <alignment horizontal="center" vertical="center" wrapText="1"/>
    </xf>
    <xf numFmtId="0" fontId="13" fillId="9" borderId="2" xfId="0" quotePrefix="1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9" fillId="6" borderId="35" xfId="27" applyFont="1" applyFill="1" applyBorder="1" applyAlignment="1">
      <alignment horizontal="center" vertical="center" wrapText="1"/>
    </xf>
    <xf numFmtId="0" fontId="9" fillId="6" borderId="36" xfId="27" applyFont="1" applyFill="1" applyBorder="1" applyAlignment="1">
      <alignment horizontal="center" vertical="center" wrapText="1"/>
    </xf>
    <xf numFmtId="0" fontId="9" fillId="6" borderId="37" xfId="27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27" fillId="0" borderId="57" xfId="0" applyFont="1" applyBorder="1" applyAlignment="1">
      <alignment horizontal="left" vertical="center" wrapText="1"/>
    </xf>
    <xf numFmtId="0" fontId="27" fillId="0" borderId="62" xfId="0" applyFont="1" applyBorder="1" applyAlignment="1">
      <alignment horizontal="left" vertical="center" wrapText="1"/>
    </xf>
    <xf numFmtId="0" fontId="40" fillId="2" borderId="0" xfId="0" applyFont="1" applyFill="1" applyAlignment="1">
      <alignment horizontal="center"/>
    </xf>
    <xf numFmtId="0" fontId="28" fillId="0" borderId="5" xfId="0" applyFont="1" applyBorder="1" applyAlignment="1">
      <alignment horizontal="center" vertical="center" wrapText="1"/>
    </xf>
    <xf numFmtId="0" fontId="41" fillId="0" borderId="0" xfId="0" applyFont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32" xfId="0" applyFont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13" fillId="12" borderId="35" xfId="27" applyFont="1" applyFill="1" applyBorder="1" applyAlignment="1">
      <alignment horizontal="center" vertical="center" wrapText="1"/>
    </xf>
    <xf numFmtId="0" fontId="13" fillId="12" borderId="36" xfId="27" applyFont="1" applyFill="1" applyBorder="1" applyAlignment="1">
      <alignment horizontal="center" vertical="center" wrapText="1"/>
    </xf>
    <xf numFmtId="0" fontId="13" fillId="12" borderId="37" xfId="27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168" fontId="13" fillId="2" borderId="49" xfId="0" applyNumberFormat="1" applyFont="1" applyFill="1" applyBorder="1" applyAlignment="1">
      <alignment horizontal="center" vertical="center"/>
    </xf>
    <xf numFmtId="168" fontId="13" fillId="2" borderId="11" xfId="0" applyNumberFormat="1" applyFont="1" applyFill="1" applyBorder="1" applyAlignment="1">
      <alignment horizontal="center" vertical="center"/>
    </xf>
    <xf numFmtId="0" fontId="43" fillId="16" borderId="35" xfId="27" applyFont="1" applyFill="1" applyBorder="1" applyAlignment="1">
      <alignment horizontal="center" vertical="center" wrapText="1"/>
    </xf>
    <xf numFmtId="0" fontId="43" fillId="16" borderId="36" xfId="27" applyFont="1" applyFill="1" applyBorder="1" applyAlignment="1">
      <alignment horizontal="center" vertical="center" wrapText="1"/>
    </xf>
    <xf numFmtId="0" fontId="43" fillId="16" borderId="37" xfId="27" applyFont="1" applyFill="1" applyBorder="1" applyAlignment="1">
      <alignment horizontal="center" vertical="center" wrapText="1"/>
    </xf>
    <xf numFmtId="169" fontId="16" fillId="2" borderId="10" xfId="0" applyNumberFormat="1" applyFont="1" applyFill="1" applyBorder="1" applyAlignment="1">
      <alignment horizontal="center" vertical="center"/>
    </xf>
    <xf numFmtId="169" fontId="16" fillId="2" borderId="12" xfId="0" applyNumberFormat="1" applyFont="1" applyFill="1" applyBorder="1" applyAlignment="1">
      <alignment horizontal="center" vertical="center"/>
    </xf>
    <xf numFmtId="169" fontId="16" fillId="2" borderId="11" xfId="0" applyNumberFormat="1" applyFont="1" applyFill="1" applyBorder="1" applyAlignment="1">
      <alignment horizontal="center" vertical="center"/>
    </xf>
    <xf numFmtId="0" fontId="23" fillId="15" borderId="8" xfId="0" applyFont="1" applyFill="1" applyBorder="1" applyAlignment="1">
      <alignment horizontal="center" vertical="center" wrapText="1"/>
    </xf>
    <xf numFmtId="0" fontId="23" fillId="15" borderId="9" xfId="0" applyFont="1" applyFill="1" applyBorder="1" applyAlignment="1">
      <alignment horizontal="center" vertical="center" wrapText="1"/>
    </xf>
    <xf numFmtId="0" fontId="23" fillId="15" borderId="31" xfId="0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/>
    </xf>
    <xf numFmtId="0" fontId="39" fillId="0" borderId="34" xfId="0" applyFont="1" applyBorder="1" applyAlignment="1">
      <alignment horizontal="center"/>
    </xf>
    <xf numFmtId="0" fontId="46" fillId="5" borderId="42" xfId="43" applyFont="1" applyFill="1" applyBorder="1" applyAlignment="1">
      <alignment horizontal="center" vertical="center"/>
    </xf>
    <xf numFmtId="0" fontId="46" fillId="5" borderId="13" xfId="43" applyFont="1" applyFill="1" applyBorder="1" applyAlignment="1">
      <alignment horizontal="center" vertical="center"/>
    </xf>
    <xf numFmtId="0" fontId="46" fillId="5" borderId="34" xfId="43" applyFont="1" applyFill="1" applyBorder="1" applyAlignment="1">
      <alignment horizontal="center" vertical="center"/>
    </xf>
    <xf numFmtId="0" fontId="0" fillId="18" borderId="42" xfId="0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44" fillId="2" borderId="4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9" fontId="2" fillId="0" borderId="21" xfId="43" applyNumberFormat="1" applyBorder="1" applyAlignment="1">
      <alignment horizontal="center" vertical="center" wrapText="1"/>
    </xf>
    <xf numFmtId="49" fontId="2" fillId="0" borderId="64" xfId="43" applyNumberFormat="1" applyBorder="1" applyAlignment="1">
      <alignment horizontal="center" vertical="center" wrapText="1"/>
    </xf>
    <xf numFmtId="0" fontId="46" fillId="4" borderId="19" xfId="43" applyFont="1" applyFill="1" applyBorder="1" applyAlignment="1">
      <alignment horizontal="center" vertical="center" wrapText="1"/>
    </xf>
    <xf numFmtId="0" fontId="46" fillId="4" borderId="26" xfId="43" applyFont="1" applyFill="1" applyBorder="1" applyAlignment="1">
      <alignment horizontal="center" vertical="center" wrapText="1"/>
    </xf>
    <xf numFmtId="0" fontId="46" fillId="5" borderId="65" xfId="43" applyFont="1" applyFill="1" applyBorder="1" applyAlignment="1">
      <alignment horizontal="center" vertical="center"/>
    </xf>
    <xf numFmtId="0" fontId="46" fillId="5" borderId="66" xfId="43" applyFont="1" applyFill="1" applyBorder="1" applyAlignment="1">
      <alignment horizontal="center" vertical="center"/>
    </xf>
    <xf numFmtId="0" fontId="46" fillId="5" borderId="64" xfId="43" applyFont="1" applyFill="1" applyBorder="1" applyAlignment="1">
      <alignment horizontal="center" vertical="center"/>
    </xf>
    <xf numFmtId="2" fontId="2" fillId="0" borderId="19" xfId="43" applyNumberFormat="1" applyBorder="1" applyAlignment="1">
      <alignment horizontal="center" vertical="center" wrapText="1"/>
    </xf>
    <xf numFmtId="2" fontId="2" fillId="0" borderId="26" xfId="43" applyNumberFormat="1" applyBorder="1" applyAlignment="1">
      <alignment horizontal="center" vertical="center" wrapText="1"/>
    </xf>
    <xf numFmtId="0" fontId="45" fillId="2" borderId="0" xfId="0" applyFont="1" applyFill="1" applyAlignment="1">
      <alignment horizontal="center"/>
    </xf>
    <xf numFmtId="0" fontId="46" fillId="5" borderId="71" xfId="26" applyFont="1" applyFill="1" applyBorder="1" applyAlignment="1">
      <alignment horizontal="center" vertical="center"/>
    </xf>
    <xf numFmtId="0" fontId="46" fillId="5" borderId="33" xfId="26" applyFont="1" applyFill="1" applyBorder="1" applyAlignment="1">
      <alignment horizontal="center" vertical="center"/>
    </xf>
    <xf numFmtId="0" fontId="46" fillId="4" borderId="20" xfId="43" applyFont="1" applyFill="1" applyBorder="1" applyAlignment="1">
      <alignment horizontal="center" vertical="center" wrapText="1"/>
    </xf>
    <xf numFmtId="0" fontId="46" fillId="4" borderId="37" xfId="43" applyFont="1" applyFill="1" applyBorder="1" applyAlignment="1">
      <alignment horizontal="center" vertical="center" wrapText="1"/>
    </xf>
    <xf numFmtId="0" fontId="46" fillId="4" borderId="35" xfId="43" applyFont="1" applyFill="1" applyBorder="1" applyAlignment="1">
      <alignment horizontal="center" vertical="center" wrapText="1"/>
    </xf>
    <xf numFmtId="0" fontId="46" fillId="4" borderId="36" xfId="43" applyFont="1" applyFill="1" applyBorder="1" applyAlignment="1">
      <alignment horizontal="center" vertical="center" wrapText="1"/>
    </xf>
    <xf numFmtId="1" fontId="2" fillId="0" borderId="68" xfId="43" applyNumberFormat="1" applyBorder="1" applyAlignment="1">
      <alignment horizontal="center" vertical="center" wrapText="1"/>
    </xf>
    <xf numFmtId="1" fontId="2" fillId="0" borderId="69" xfId="43" applyNumberFormat="1" applyBorder="1" applyAlignment="1">
      <alignment horizontal="center" vertical="center" wrapText="1"/>
    </xf>
    <xf numFmtId="1" fontId="2" fillId="0" borderId="70" xfId="43" applyNumberFormat="1" applyBorder="1" applyAlignment="1">
      <alignment horizontal="center" vertical="center" wrapText="1"/>
    </xf>
    <xf numFmtId="0" fontId="46" fillId="4" borderId="67" xfId="43" applyFont="1" applyFill="1" applyBorder="1" applyAlignment="1">
      <alignment horizontal="center" vertical="center" wrapText="1"/>
    </xf>
    <xf numFmtId="0" fontId="46" fillId="2" borderId="1" xfId="43" applyFont="1" applyFill="1" applyBorder="1" applyAlignment="1">
      <alignment horizontal="center" vertical="center"/>
    </xf>
    <xf numFmtId="0" fontId="46" fillId="2" borderId="34" xfId="43" applyFont="1" applyFill="1" applyBorder="1" applyAlignment="1">
      <alignment horizontal="center" vertical="center"/>
    </xf>
    <xf numFmtId="49" fontId="2" fillId="0" borderId="20" xfId="43" applyNumberFormat="1" applyBorder="1" applyAlignment="1">
      <alignment horizontal="center" vertical="center" wrapText="1"/>
    </xf>
    <xf numFmtId="49" fontId="2" fillId="0" borderId="37" xfId="43" applyNumberFormat="1" applyBorder="1" applyAlignment="1">
      <alignment horizontal="center" vertical="center" wrapText="1"/>
    </xf>
  </cellXfs>
  <cellStyles count="84">
    <cellStyle name="Euro" xfId="1" xr:uid="{00000000-0005-0000-0000-000000000000}"/>
    <cellStyle name="Euro 2" xfId="2" xr:uid="{00000000-0005-0000-0000-000001000000}"/>
    <cellStyle name="Graphics" xfId="3" xr:uid="{00000000-0005-0000-0000-000002000000}"/>
    <cellStyle name="Millares 10" xfId="4" xr:uid="{00000000-0005-0000-0000-000003000000}"/>
    <cellStyle name="Millares 10 2" xfId="5" xr:uid="{00000000-0005-0000-0000-000004000000}"/>
    <cellStyle name="Millares 11" xfId="6" xr:uid="{00000000-0005-0000-0000-000005000000}"/>
    <cellStyle name="Millares 2" xfId="7" xr:uid="{00000000-0005-0000-0000-000006000000}"/>
    <cellStyle name="Millares 2 2" xfId="8" xr:uid="{00000000-0005-0000-0000-000007000000}"/>
    <cellStyle name="Millares 2 3" xfId="9" xr:uid="{00000000-0005-0000-0000-000008000000}"/>
    <cellStyle name="Millares 2 3 2" xfId="10" xr:uid="{00000000-0005-0000-0000-000009000000}"/>
    <cellStyle name="Millares 3" xfId="11" xr:uid="{00000000-0005-0000-0000-00000A000000}"/>
    <cellStyle name="Millares 3 2" xfId="12" xr:uid="{00000000-0005-0000-0000-00000B000000}"/>
    <cellStyle name="Millares 4" xfId="13" xr:uid="{00000000-0005-0000-0000-00000C000000}"/>
    <cellStyle name="Millares 5" xfId="14" xr:uid="{00000000-0005-0000-0000-00000D000000}"/>
    <cellStyle name="Millares 6" xfId="15" xr:uid="{00000000-0005-0000-0000-00000E000000}"/>
    <cellStyle name="Millares 7" xfId="16" xr:uid="{00000000-0005-0000-0000-00000F000000}"/>
    <cellStyle name="Millares 8" xfId="17" xr:uid="{00000000-0005-0000-0000-000010000000}"/>
    <cellStyle name="Millares 9" xfId="18" xr:uid="{00000000-0005-0000-0000-000011000000}"/>
    <cellStyle name="Moneda 2" xfId="19" xr:uid="{00000000-0005-0000-0000-000012000000}"/>
    <cellStyle name="Moneda 2 2" xfId="20" xr:uid="{00000000-0005-0000-0000-000013000000}"/>
    <cellStyle name="Normal" xfId="0" builtinId="0"/>
    <cellStyle name="Normal 10" xfId="21" xr:uid="{00000000-0005-0000-0000-000015000000}"/>
    <cellStyle name="Normal 11" xfId="22" xr:uid="{00000000-0005-0000-0000-000016000000}"/>
    <cellStyle name="Normal 11 2" xfId="23" xr:uid="{00000000-0005-0000-0000-000017000000}"/>
    <cellStyle name="Normal 12" xfId="24" xr:uid="{00000000-0005-0000-0000-000018000000}"/>
    <cellStyle name="Normal 13" xfId="25" xr:uid="{00000000-0005-0000-0000-000019000000}"/>
    <cellStyle name="Normal 2" xfId="26" xr:uid="{00000000-0005-0000-0000-00001A000000}"/>
    <cellStyle name="Normal 2 2" xfId="27" xr:uid="{00000000-0005-0000-0000-00001B000000}"/>
    <cellStyle name="Normal 2 2 2" xfId="28" xr:uid="{00000000-0005-0000-0000-00001C000000}"/>
    <cellStyle name="Normal 2 2 2 2" xfId="29" xr:uid="{00000000-0005-0000-0000-00001D000000}"/>
    <cellStyle name="Normal 2 2 2 2 2" xfId="30" xr:uid="{00000000-0005-0000-0000-00001E000000}"/>
    <cellStyle name="Normal 2 2 2 2 2 2" xfId="31" xr:uid="{00000000-0005-0000-0000-00001F000000}"/>
    <cellStyle name="Normal 2 2 2 2 3" xfId="32" xr:uid="{00000000-0005-0000-0000-000020000000}"/>
    <cellStyle name="Normal 2 2 2 2 3 2" xfId="33" xr:uid="{00000000-0005-0000-0000-000021000000}"/>
    <cellStyle name="Normal 2 2 2 2_PLAN+REVISADO-+TRANSPARENCIA+GUBERNAMENTAL+(2)" xfId="34" xr:uid="{00000000-0005-0000-0000-000022000000}"/>
    <cellStyle name="Normal 2 2 2 3" xfId="35" xr:uid="{00000000-0005-0000-0000-000023000000}"/>
    <cellStyle name="Normal 2 2 2 4" xfId="36" xr:uid="{00000000-0005-0000-0000-000024000000}"/>
    <cellStyle name="Normal 2 2 2 4 2" xfId="37" xr:uid="{00000000-0005-0000-0000-000025000000}"/>
    <cellStyle name="Normal 2 2_PLAN+REVISADO-+TRANSPARENCIA+GUBERNAMENTAL+(2)" xfId="38" xr:uid="{00000000-0005-0000-0000-000026000000}"/>
    <cellStyle name="Normal 2 3" xfId="39" xr:uid="{00000000-0005-0000-0000-000027000000}"/>
    <cellStyle name="Normal 2 3 2" xfId="40" xr:uid="{00000000-0005-0000-0000-000028000000}"/>
    <cellStyle name="Normal 2 3 3" xfId="41" xr:uid="{00000000-0005-0000-0000-000029000000}"/>
    <cellStyle name="Normal 2 3 4" xfId="42" xr:uid="{00000000-0005-0000-0000-00002A000000}"/>
    <cellStyle name="Normal 2 4" xfId="43" xr:uid="{00000000-0005-0000-0000-00002B000000}"/>
    <cellStyle name="Normal 2 4 2" xfId="44" xr:uid="{00000000-0005-0000-0000-00002C000000}"/>
    <cellStyle name="Normal 2_PLAN+REVISADO-+TRANSPARENCIA+GUBERNAMENTAL+(2)" xfId="45" xr:uid="{00000000-0005-0000-0000-00002D000000}"/>
    <cellStyle name="Normal 3" xfId="46" xr:uid="{00000000-0005-0000-0000-00002E000000}"/>
    <cellStyle name="Normal 3 2" xfId="47" xr:uid="{00000000-0005-0000-0000-00002F000000}"/>
    <cellStyle name="Normal 3 2 2" xfId="48" xr:uid="{00000000-0005-0000-0000-000030000000}"/>
    <cellStyle name="Normal 3 2 3" xfId="49" xr:uid="{00000000-0005-0000-0000-000031000000}"/>
    <cellStyle name="Normal 3 2 4" xfId="50" xr:uid="{00000000-0005-0000-0000-000032000000}"/>
    <cellStyle name="Normal 3 3" xfId="51" xr:uid="{00000000-0005-0000-0000-000033000000}"/>
    <cellStyle name="Normal 3 3 2" xfId="52" xr:uid="{00000000-0005-0000-0000-000034000000}"/>
    <cellStyle name="Normal 3_PLAN+REVISADO-+TRANSPARENCIA+GUBERNAMENTAL+(2)" xfId="53" xr:uid="{00000000-0005-0000-0000-000035000000}"/>
    <cellStyle name="Normal 4" xfId="54" xr:uid="{00000000-0005-0000-0000-000036000000}"/>
    <cellStyle name="Normal 4 2" xfId="55" xr:uid="{00000000-0005-0000-0000-000037000000}"/>
    <cellStyle name="Normal 5" xfId="56" xr:uid="{00000000-0005-0000-0000-000038000000}"/>
    <cellStyle name="Normal 5 2" xfId="57" xr:uid="{00000000-0005-0000-0000-000039000000}"/>
    <cellStyle name="Normal 5 3" xfId="58" xr:uid="{00000000-0005-0000-0000-00003A000000}"/>
    <cellStyle name="Normal 6" xfId="59" xr:uid="{00000000-0005-0000-0000-00003B000000}"/>
    <cellStyle name="Normal 7" xfId="60" xr:uid="{00000000-0005-0000-0000-00003C000000}"/>
    <cellStyle name="Normal 8" xfId="61" xr:uid="{00000000-0005-0000-0000-00003D000000}"/>
    <cellStyle name="Normal 9" xfId="62" xr:uid="{00000000-0005-0000-0000-00003E000000}"/>
    <cellStyle name="Porcentaje" xfId="83" builtinId="5"/>
    <cellStyle name="Porcentual 2" xfId="63" xr:uid="{00000000-0005-0000-0000-000040000000}"/>
    <cellStyle name="Porcentual 2 2" xfId="64" xr:uid="{00000000-0005-0000-0000-000041000000}"/>
    <cellStyle name="Porcentual 2 2 2" xfId="65" xr:uid="{00000000-0005-0000-0000-000042000000}"/>
    <cellStyle name="Porcentual 3" xfId="66" xr:uid="{00000000-0005-0000-0000-000043000000}"/>
    <cellStyle name="Porcentual 3 2" xfId="67" xr:uid="{00000000-0005-0000-0000-000044000000}"/>
    <cellStyle name="Porcentual 3 2 2" xfId="68" xr:uid="{00000000-0005-0000-0000-000045000000}"/>
    <cellStyle name="Porcentual 3 2 2 2" xfId="69" xr:uid="{00000000-0005-0000-0000-000046000000}"/>
    <cellStyle name="Porcentual 3 2 3" xfId="70" xr:uid="{00000000-0005-0000-0000-000047000000}"/>
    <cellStyle name="Porcentual 3 3" xfId="71" xr:uid="{00000000-0005-0000-0000-000048000000}"/>
    <cellStyle name="Porcentual 3 3 2" xfId="72" xr:uid="{00000000-0005-0000-0000-000049000000}"/>
    <cellStyle name="Porcentual 3 3 3" xfId="73" xr:uid="{00000000-0005-0000-0000-00004A000000}"/>
    <cellStyle name="Porcentual 4" xfId="74" xr:uid="{00000000-0005-0000-0000-00004B000000}"/>
    <cellStyle name="Porcentual 4 2" xfId="75" xr:uid="{00000000-0005-0000-0000-00004C000000}"/>
    <cellStyle name="Porcentual 5" xfId="76" xr:uid="{00000000-0005-0000-0000-00004D000000}"/>
    <cellStyle name="Porcentual 6" xfId="77" xr:uid="{00000000-0005-0000-0000-00004E000000}"/>
    <cellStyle name="Porcentual 6 2" xfId="78" xr:uid="{00000000-0005-0000-0000-00004F000000}"/>
    <cellStyle name="Porcentual 7" xfId="79" xr:uid="{00000000-0005-0000-0000-000050000000}"/>
    <cellStyle name="Porcentual 7 2" xfId="80" xr:uid="{00000000-0005-0000-0000-000051000000}"/>
    <cellStyle name="Porcentual 8" xfId="81" xr:uid="{00000000-0005-0000-0000-000052000000}"/>
    <cellStyle name="Porcentual 8 2" xfId="82" xr:uid="{00000000-0005-0000-0000-000053000000}"/>
  </cellStyles>
  <dxfs count="34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552450</xdr:colOff>
      <xdr:row>0</xdr:row>
      <xdr:rowOff>0</xdr:rowOff>
    </xdr:from>
    <xdr:to>
      <xdr:col>12</xdr:col>
      <xdr:colOff>2019300</xdr:colOff>
      <xdr:row>5</xdr:row>
      <xdr:rowOff>190500</xdr:rowOff>
    </xdr:to>
    <xdr:pic>
      <xdr:nvPicPr>
        <xdr:cNvPr id="1207" name="4 Imagen" descr="Logo solo DIGEIG.JPG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1375" y="0"/>
          <a:ext cx="14668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0</xdr:row>
      <xdr:rowOff>0</xdr:rowOff>
    </xdr:from>
    <xdr:to>
      <xdr:col>1</xdr:col>
      <xdr:colOff>1352550</xdr:colOff>
      <xdr:row>5</xdr:row>
      <xdr:rowOff>219075</xdr:rowOff>
    </xdr:to>
    <xdr:pic>
      <xdr:nvPicPr>
        <xdr:cNvPr id="1208" name="4 Imagen" descr="PRESIDENCIA DE LA REP..jpg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15240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  <sheetName val="POA GENERAL"/>
      <sheetName val="Hoja1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 refreshError="1"/>
      <sheetData sheetId="2"/>
      <sheetData sheetId="3" refreshError="1"/>
      <sheetData sheetId="4" refreshError="1"/>
      <sheetData sheetId="5">
        <row r="191">
          <cell r="A191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  <sheetName val="PRELIMINAR PO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  <sheetData sheetId="5">
        <row r="191">
          <cell r="A1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W59"/>
  <sheetViews>
    <sheetView showGridLines="0" tabSelected="1" topLeftCell="C1" zoomScale="50" zoomScaleNormal="50" zoomScaleSheetLayoutView="25" zoomScalePageLayoutView="70" workbookViewId="0">
      <selection activeCell="I17" sqref="I17:I18"/>
    </sheetView>
  </sheetViews>
  <sheetFormatPr baseColWidth="10" defaultColWidth="20.7109375" defaultRowHeight="18" x14ac:dyDescent="0.2"/>
  <cols>
    <col min="1" max="1" width="9.140625" style="1" customWidth="1"/>
    <col min="2" max="2" width="57.28515625" style="2" customWidth="1"/>
    <col min="3" max="3" width="30.42578125" style="2" customWidth="1"/>
    <col min="4" max="4" width="24.140625" style="1" customWidth="1"/>
    <col min="5" max="5" width="20.7109375" style="1" customWidth="1"/>
    <col min="6" max="7" width="20.7109375" style="107" customWidth="1"/>
    <col min="8" max="9" width="25.7109375" style="107" customWidth="1"/>
    <col min="10" max="10" width="51" style="107" customWidth="1"/>
    <col min="11" max="11" width="20.7109375" style="107" customWidth="1"/>
    <col min="12" max="12" width="21.85546875" style="107" customWidth="1"/>
    <col min="13" max="13" width="43.85546875" style="107" customWidth="1"/>
    <col min="14" max="14" width="6.85546875" style="1" customWidth="1"/>
    <col min="15" max="15" width="10.5703125" style="1" customWidth="1"/>
    <col min="16" max="16" width="39.5703125" style="1" customWidth="1"/>
    <col min="17" max="17" width="15" style="1" customWidth="1"/>
    <col min="18" max="18" width="49.85546875" style="1" customWidth="1"/>
    <col min="19" max="19" width="34.7109375" style="1" customWidth="1"/>
    <col min="20" max="16384" width="20.7109375" style="1"/>
  </cols>
  <sheetData>
    <row r="1" spans="1:19" ht="15" x14ac:dyDescent="0.25">
      <c r="A1" s="276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8"/>
    </row>
    <row r="2" spans="1:19" ht="15.75" x14ac:dyDescent="0.2">
      <c r="A2" s="289" t="s">
        <v>12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14"/>
      <c r="O2" s="14"/>
      <c r="P2" s="14"/>
      <c r="Q2" s="14"/>
    </row>
    <row r="3" spans="1:19" ht="14.25" x14ac:dyDescent="0.2">
      <c r="A3" s="290" t="s">
        <v>13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15"/>
      <c r="O3" s="15"/>
      <c r="P3" s="15"/>
      <c r="Q3" s="15"/>
    </row>
    <row r="4" spans="1:19" ht="20.25" x14ac:dyDescent="0.2">
      <c r="A4" s="232" t="s">
        <v>161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16"/>
      <c r="O4" s="16"/>
      <c r="P4" s="16"/>
      <c r="Q4" s="16"/>
    </row>
    <row r="5" spans="1:19" ht="20.25" x14ac:dyDescent="0.2">
      <c r="A5" s="232" t="s">
        <v>14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16"/>
      <c r="O5" s="16"/>
      <c r="P5" s="16"/>
      <c r="Q5" s="16"/>
    </row>
    <row r="6" spans="1:19" ht="21.75" thickBot="1" x14ac:dyDescent="0.25">
      <c r="A6" s="9"/>
      <c r="B6" s="10"/>
      <c r="C6" s="10"/>
      <c r="D6" s="11"/>
      <c r="E6" s="11"/>
      <c r="F6" s="90"/>
      <c r="G6" s="90"/>
      <c r="H6" s="90"/>
      <c r="I6" s="91"/>
      <c r="J6" s="91"/>
      <c r="K6" s="91"/>
      <c r="L6" s="91"/>
      <c r="M6" s="90"/>
      <c r="N6" s="11"/>
      <c r="O6" s="11"/>
      <c r="P6" s="11"/>
      <c r="Q6" s="8"/>
    </row>
    <row r="7" spans="1:19" ht="33" customHeight="1" thickBot="1" x14ac:dyDescent="0.25">
      <c r="A7" s="236" t="s">
        <v>15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8"/>
      <c r="N7" s="13"/>
      <c r="O7" s="299" t="s">
        <v>122</v>
      </c>
      <c r="P7" s="300"/>
      <c r="Q7" s="300"/>
      <c r="R7" s="301"/>
    </row>
    <row r="8" spans="1:19" ht="40.5" x14ac:dyDescent="0.2">
      <c r="A8" s="233" t="s">
        <v>16</v>
      </c>
      <c r="B8" s="234"/>
      <c r="C8" s="234"/>
      <c r="D8" s="235"/>
      <c r="E8" s="283" t="s">
        <v>113</v>
      </c>
      <c r="F8" s="284"/>
      <c r="G8" s="284"/>
      <c r="H8" s="285"/>
      <c r="I8" s="280" t="s">
        <v>107</v>
      </c>
      <c r="J8" s="281"/>
      <c r="K8" s="282"/>
      <c r="L8" s="258" t="s">
        <v>134</v>
      </c>
      <c r="M8" s="259"/>
      <c r="N8" s="12"/>
      <c r="O8" s="123" t="s">
        <v>7</v>
      </c>
      <c r="P8" s="121" t="s">
        <v>3</v>
      </c>
      <c r="Q8" s="122" t="s">
        <v>118</v>
      </c>
      <c r="R8" s="124" t="s">
        <v>123</v>
      </c>
      <c r="S8" s="117"/>
    </row>
    <row r="9" spans="1:19" ht="36" customHeight="1" thickBot="1" x14ac:dyDescent="0.25">
      <c r="A9" s="261" t="s">
        <v>127</v>
      </c>
      <c r="B9" s="262"/>
      <c r="C9" s="262"/>
      <c r="D9" s="263"/>
      <c r="E9" s="296">
        <v>43449</v>
      </c>
      <c r="F9" s="297"/>
      <c r="G9" s="297"/>
      <c r="H9" s="298"/>
      <c r="I9" s="271">
        <v>153</v>
      </c>
      <c r="J9" s="272"/>
      <c r="K9" s="273"/>
      <c r="L9" s="291"/>
      <c r="M9" s="292"/>
      <c r="N9" s="12"/>
      <c r="O9" s="125" t="s">
        <v>8</v>
      </c>
      <c r="P9" s="114" t="s">
        <v>2</v>
      </c>
      <c r="Q9" s="119" t="s">
        <v>119</v>
      </c>
      <c r="R9" s="126" t="s">
        <v>124</v>
      </c>
      <c r="S9" s="117"/>
    </row>
    <row r="10" spans="1:19" ht="41.25" thickBot="1" x14ac:dyDescent="0.25">
      <c r="A10" s="278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125" t="s">
        <v>10</v>
      </c>
      <c r="P10" s="115" t="s">
        <v>9</v>
      </c>
      <c r="Q10" s="119" t="s">
        <v>120</v>
      </c>
      <c r="R10" s="126" t="s">
        <v>125</v>
      </c>
      <c r="S10" s="117"/>
    </row>
    <row r="11" spans="1:19" ht="40.5" x14ac:dyDescent="0.2">
      <c r="A11" s="268" t="s">
        <v>65</v>
      </c>
      <c r="B11" s="269"/>
      <c r="C11" s="269"/>
      <c r="D11" s="269"/>
      <c r="E11" s="269"/>
      <c r="F11" s="269"/>
      <c r="G11" s="270"/>
      <c r="H11" s="286" t="s">
        <v>28</v>
      </c>
      <c r="I11" s="287"/>
      <c r="J11" s="288"/>
      <c r="K11" s="293" t="s">
        <v>26</v>
      </c>
      <c r="L11" s="294"/>
      <c r="M11" s="295"/>
      <c r="N11" s="4"/>
      <c r="O11" s="125" t="s">
        <v>115</v>
      </c>
      <c r="P11" s="116" t="s">
        <v>109</v>
      </c>
      <c r="Q11" s="120" t="s">
        <v>121</v>
      </c>
      <c r="R11" s="126" t="s">
        <v>126</v>
      </c>
    </row>
    <row r="12" spans="1:19" ht="61.5" thickBot="1" x14ac:dyDescent="0.3">
      <c r="A12" s="54" t="s">
        <v>0</v>
      </c>
      <c r="B12" s="55" t="s">
        <v>29</v>
      </c>
      <c r="C12" s="55" t="s">
        <v>1</v>
      </c>
      <c r="D12" s="55" t="s">
        <v>31</v>
      </c>
      <c r="E12" s="18" t="s">
        <v>32</v>
      </c>
      <c r="F12" s="55" t="s">
        <v>30</v>
      </c>
      <c r="G12" s="56" t="s">
        <v>63</v>
      </c>
      <c r="H12" s="51" t="s">
        <v>64</v>
      </c>
      <c r="I12" s="52" t="s">
        <v>5</v>
      </c>
      <c r="J12" s="53" t="s">
        <v>6</v>
      </c>
      <c r="K12" s="49" t="s">
        <v>27</v>
      </c>
      <c r="L12" s="58" t="s">
        <v>66</v>
      </c>
      <c r="M12" s="50" t="s">
        <v>11</v>
      </c>
      <c r="N12" s="4"/>
      <c r="O12" s="127" t="s">
        <v>111</v>
      </c>
      <c r="P12" s="128" t="s">
        <v>116</v>
      </c>
      <c r="Q12" s="302"/>
      <c r="R12" s="303"/>
    </row>
    <row r="13" spans="1:19" ht="24" hidden="1" customHeight="1" thickBot="1" x14ac:dyDescent="0.25">
      <c r="A13" s="219" t="s">
        <v>33</v>
      </c>
      <c r="B13" s="220"/>
      <c r="C13" s="220"/>
      <c r="D13" s="220"/>
      <c r="E13" s="220"/>
      <c r="F13" s="210"/>
      <c r="G13" s="220"/>
      <c r="H13" s="210"/>
      <c r="I13" s="220"/>
      <c r="J13" s="220"/>
      <c r="K13" s="220"/>
      <c r="L13" s="220"/>
      <c r="M13" s="221"/>
      <c r="N13" s="4"/>
      <c r="O13" s="118"/>
    </row>
    <row r="14" spans="1:19" ht="117" hidden="1" customHeight="1" x14ac:dyDescent="0.2">
      <c r="A14" s="59">
        <v>1</v>
      </c>
      <c r="B14" s="60" t="s">
        <v>17</v>
      </c>
      <c r="C14" s="63" t="s">
        <v>67</v>
      </c>
      <c r="D14" s="68" t="s">
        <v>85</v>
      </c>
      <c r="E14" s="81">
        <v>3</v>
      </c>
      <c r="F14" s="92" t="s">
        <v>118</v>
      </c>
      <c r="G14" s="130">
        <v>1</v>
      </c>
      <c r="H14" s="131"/>
      <c r="I14" s="135" t="s">
        <v>135</v>
      </c>
      <c r="J14" s="133" t="s">
        <v>136</v>
      </c>
      <c r="K14" s="137" t="s">
        <v>9</v>
      </c>
      <c r="L14" s="149">
        <v>0</v>
      </c>
      <c r="M14" s="155" t="s">
        <v>162</v>
      </c>
      <c r="N14" s="4"/>
      <c r="O14" s="118"/>
    </row>
    <row r="15" spans="1:19" ht="131.25" hidden="1" x14ac:dyDescent="0.2">
      <c r="A15" s="61">
        <v>2</v>
      </c>
      <c r="B15" s="22" t="s">
        <v>18</v>
      </c>
      <c r="C15" s="22" t="s">
        <v>68</v>
      </c>
      <c r="D15" s="69" t="s">
        <v>90</v>
      </c>
      <c r="E15" s="82">
        <v>7</v>
      </c>
      <c r="F15" s="92" t="s">
        <v>128</v>
      </c>
      <c r="G15" s="93">
        <v>2</v>
      </c>
      <c r="H15" s="94"/>
      <c r="I15" s="95"/>
      <c r="J15" s="200"/>
      <c r="K15" s="198" t="s">
        <v>9</v>
      </c>
      <c r="L15" s="153">
        <v>0</v>
      </c>
      <c r="M15" s="197" t="s">
        <v>163</v>
      </c>
      <c r="N15" s="17"/>
      <c r="O15" s="118"/>
    </row>
    <row r="16" spans="1:19" s="3" customFormat="1" ht="126" hidden="1" x14ac:dyDescent="0.35">
      <c r="A16" s="61">
        <v>3</v>
      </c>
      <c r="B16" s="23" t="s">
        <v>117</v>
      </c>
      <c r="C16" s="22" t="s">
        <v>69</v>
      </c>
      <c r="D16" s="57" t="s">
        <v>86</v>
      </c>
      <c r="E16" s="83">
        <v>7</v>
      </c>
      <c r="F16" s="92" t="s">
        <v>129</v>
      </c>
      <c r="G16" s="97">
        <v>1</v>
      </c>
      <c r="H16" s="108"/>
      <c r="I16" s="95"/>
      <c r="J16" s="96"/>
      <c r="K16" s="198" t="s">
        <v>9</v>
      </c>
      <c r="L16" s="153">
        <v>0</v>
      </c>
      <c r="M16" s="197" t="s">
        <v>164</v>
      </c>
      <c r="N16" s="5"/>
    </row>
    <row r="17" spans="1:23" s="3" customFormat="1" ht="37.5" hidden="1" customHeight="1" x14ac:dyDescent="0.35">
      <c r="A17" s="239">
        <v>4</v>
      </c>
      <c r="B17" s="23" t="s">
        <v>19</v>
      </c>
      <c r="C17" s="245" t="s">
        <v>89</v>
      </c>
      <c r="D17" s="245" t="s">
        <v>88</v>
      </c>
      <c r="E17" s="84">
        <v>3</v>
      </c>
      <c r="F17" s="98"/>
      <c r="G17" s="99"/>
      <c r="H17" s="187"/>
      <c r="I17" s="264"/>
      <c r="J17" s="77"/>
      <c r="K17" s="213"/>
      <c r="L17" s="215">
        <v>0.25</v>
      </c>
      <c r="M17" s="217" t="s">
        <v>165</v>
      </c>
      <c r="N17" s="5"/>
    </row>
    <row r="18" spans="1:23" s="3" customFormat="1" ht="191.25" customHeight="1" x14ac:dyDescent="0.35">
      <c r="A18" s="240"/>
      <c r="B18" s="24" t="s">
        <v>20</v>
      </c>
      <c r="C18" s="246"/>
      <c r="D18" s="246"/>
      <c r="E18" s="86">
        <v>1</v>
      </c>
      <c r="F18" s="188" t="s">
        <v>130</v>
      </c>
      <c r="G18" s="101">
        <v>1</v>
      </c>
      <c r="H18" s="189"/>
      <c r="I18" s="265"/>
      <c r="J18" s="190"/>
      <c r="K18" s="214"/>
      <c r="L18" s="216"/>
      <c r="M18" s="218"/>
      <c r="N18" s="5"/>
    </row>
    <row r="19" spans="1:23" s="3" customFormat="1" ht="104.25" hidden="1" customHeight="1" x14ac:dyDescent="0.35">
      <c r="A19" s="279"/>
      <c r="B19" s="25" t="s">
        <v>21</v>
      </c>
      <c r="C19" s="247"/>
      <c r="D19" s="247"/>
      <c r="E19" s="85">
        <v>2</v>
      </c>
      <c r="F19" s="100" t="s">
        <v>118</v>
      </c>
      <c r="G19" s="101">
        <v>1</v>
      </c>
      <c r="H19" s="179"/>
      <c r="I19" s="180"/>
      <c r="J19" s="186" t="s">
        <v>159</v>
      </c>
      <c r="K19" s="146" t="s">
        <v>9</v>
      </c>
      <c r="L19" s="147">
        <v>0</v>
      </c>
      <c r="M19" s="148" t="s">
        <v>166</v>
      </c>
      <c r="N19" s="5"/>
    </row>
    <row r="20" spans="1:23" s="3" customFormat="1" ht="23.25" hidden="1" customHeight="1" x14ac:dyDescent="0.35">
      <c r="A20" s="239">
        <v>5</v>
      </c>
      <c r="B20" s="26" t="s">
        <v>22</v>
      </c>
      <c r="C20" s="245" t="s">
        <v>70</v>
      </c>
      <c r="D20" s="245" t="s">
        <v>87</v>
      </c>
      <c r="E20" s="84">
        <v>10</v>
      </c>
      <c r="F20" s="98"/>
      <c r="G20" s="102"/>
      <c r="H20" s="181"/>
      <c r="I20" s="182"/>
      <c r="K20" s="213"/>
      <c r="L20" s="215">
        <v>1.25</v>
      </c>
      <c r="M20" s="217" t="s">
        <v>167</v>
      </c>
      <c r="N20" s="5"/>
    </row>
    <row r="21" spans="1:23" s="3" customFormat="1" ht="210" customHeight="1" x14ac:dyDescent="0.35">
      <c r="A21" s="240"/>
      <c r="B21" s="27" t="s">
        <v>23</v>
      </c>
      <c r="C21" s="246"/>
      <c r="D21" s="246"/>
      <c r="E21" s="86">
        <v>5</v>
      </c>
      <c r="F21" s="188" t="s">
        <v>130</v>
      </c>
      <c r="G21" s="101">
        <v>1</v>
      </c>
      <c r="H21" s="185"/>
      <c r="I21" s="180"/>
      <c r="J21" s="192"/>
      <c r="K21" s="214"/>
      <c r="L21" s="216"/>
      <c r="M21" s="218"/>
      <c r="N21" s="5"/>
    </row>
    <row r="22" spans="1:23" s="3" customFormat="1" ht="195" customHeight="1" x14ac:dyDescent="0.35">
      <c r="A22" s="240"/>
      <c r="B22" s="28" t="s">
        <v>24</v>
      </c>
      <c r="C22" s="246"/>
      <c r="D22" s="246"/>
      <c r="E22" s="86">
        <v>2</v>
      </c>
      <c r="F22" s="188" t="s">
        <v>130</v>
      </c>
      <c r="G22" s="101">
        <v>1</v>
      </c>
      <c r="H22" s="185"/>
      <c r="I22" s="180"/>
      <c r="J22" s="201"/>
      <c r="K22" s="198"/>
      <c r="L22" s="147">
        <v>0.5</v>
      </c>
      <c r="M22" s="148" t="s">
        <v>168</v>
      </c>
      <c r="N22" s="5"/>
    </row>
    <row r="23" spans="1:23" s="3" customFormat="1" ht="178.5" hidden="1" customHeight="1" thickBot="1" x14ac:dyDescent="0.4">
      <c r="A23" s="241"/>
      <c r="B23" s="62" t="s">
        <v>25</v>
      </c>
      <c r="C23" s="253"/>
      <c r="D23" s="253"/>
      <c r="E23" s="87">
        <v>3</v>
      </c>
      <c r="F23" s="103" t="s">
        <v>118</v>
      </c>
      <c r="G23" s="104">
        <v>1</v>
      </c>
      <c r="H23" s="183"/>
      <c r="I23" s="184"/>
      <c r="J23" s="191" t="s">
        <v>160</v>
      </c>
      <c r="K23" s="151" t="s">
        <v>2</v>
      </c>
      <c r="L23" s="150">
        <v>1.5</v>
      </c>
      <c r="M23" s="148" t="s">
        <v>169</v>
      </c>
      <c r="N23" s="5"/>
    </row>
    <row r="24" spans="1:23" s="3" customFormat="1" ht="28.5" hidden="1" customHeight="1" thickBot="1" x14ac:dyDescent="0.4">
      <c r="A24" s="219" t="s">
        <v>34</v>
      </c>
      <c r="B24" s="220"/>
      <c r="C24" s="220"/>
      <c r="D24" s="220"/>
      <c r="E24" s="220"/>
      <c r="F24" s="252"/>
      <c r="G24" s="220"/>
      <c r="H24" s="220"/>
      <c r="I24" s="220"/>
      <c r="J24" s="220"/>
      <c r="K24" s="220"/>
      <c r="L24" s="220"/>
      <c r="M24" s="221"/>
      <c r="N24" s="6"/>
    </row>
    <row r="25" spans="1:23" s="3" customFormat="1" ht="133.5" customHeight="1" x14ac:dyDescent="0.35">
      <c r="A25" s="38">
        <v>6</v>
      </c>
      <c r="B25" s="25" t="s">
        <v>35</v>
      </c>
      <c r="C25" s="25" t="s">
        <v>71</v>
      </c>
      <c r="D25" s="37" t="s">
        <v>91</v>
      </c>
      <c r="E25" s="38">
        <v>8</v>
      </c>
      <c r="F25" s="100" t="s">
        <v>139</v>
      </c>
      <c r="G25" s="38">
        <v>4</v>
      </c>
      <c r="H25" s="109"/>
      <c r="I25" s="109"/>
      <c r="J25" s="109"/>
      <c r="K25" s="199"/>
      <c r="L25" s="199">
        <v>0</v>
      </c>
      <c r="M25" s="148" t="s">
        <v>170</v>
      </c>
      <c r="N25" s="6"/>
    </row>
    <row r="26" spans="1:23" s="3" customFormat="1" ht="252" hidden="1" customHeight="1" x14ac:dyDescent="0.35">
      <c r="A26" s="30">
        <v>7</v>
      </c>
      <c r="B26" s="29" t="s">
        <v>36</v>
      </c>
      <c r="C26" s="29" t="s">
        <v>72</v>
      </c>
      <c r="D26" s="57" t="s">
        <v>92</v>
      </c>
      <c r="E26" s="30">
        <v>5</v>
      </c>
      <c r="F26" s="30" t="s">
        <v>131</v>
      </c>
      <c r="G26" s="30">
        <v>2</v>
      </c>
      <c r="H26" s="110"/>
      <c r="I26" s="110"/>
      <c r="J26" s="134"/>
      <c r="K26" s="153" t="s">
        <v>9</v>
      </c>
      <c r="L26" s="153">
        <v>0</v>
      </c>
      <c r="M26" s="154" t="s">
        <v>171</v>
      </c>
      <c r="N26" s="6"/>
      <c r="W26" s="96"/>
    </row>
    <row r="27" spans="1:23" s="3" customFormat="1" ht="72" hidden="1" x14ac:dyDescent="0.35">
      <c r="A27" s="31">
        <v>8</v>
      </c>
      <c r="B27" s="23" t="s">
        <v>37</v>
      </c>
      <c r="C27" s="63" t="s">
        <v>73</v>
      </c>
      <c r="D27" s="66" t="s">
        <v>93</v>
      </c>
      <c r="E27" s="31">
        <v>2</v>
      </c>
      <c r="F27" s="31" t="s">
        <v>120</v>
      </c>
      <c r="G27" s="31">
        <v>1</v>
      </c>
      <c r="H27" s="111"/>
      <c r="I27" s="111"/>
      <c r="J27" s="111"/>
      <c r="K27" s="202" t="s">
        <v>9</v>
      </c>
      <c r="L27" s="202">
        <v>0</v>
      </c>
      <c r="M27" s="203" t="s">
        <v>172</v>
      </c>
      <c r="N27" s="7"/>
    </row>
    <row r="28" spans="1:23" s="3" customFormat="1" ht="24" hidden="1" customHeight="1" thickBot="1" x14ac:dyDescent="0.4">
      <c r="A28" s="209" t="s">
        <v>38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1"/>
      <c r="N28" s="7"/>
    </row>
    <row r="29" spans="1:23" s="3" customFormat="1" ht="33.75" hidden="1" customHeight="1" x14ac:dyDescent="0.35">
      <c r="A29" s="242">
        <v>9</v>
      </c>
      <c r="B29" s="64" t="s">
        <v>39</v>
      </c>
      <c r="C29" s="248" t="s">
        <v>74</v>
      </c>
      <c r="D29" s="251" t="s">
        <v>114</v>
      </c>
      <c r="E29" s="36">
        <v>7</v>
      </c>
      <c r="F29" s="222" t="s">
        <v>118</v>
      </c>
      <c r="G29" s="222">
        <v>1</v>
      </c>
      <c r="H29" s="254"/>
      <c r="I29" s="266" t="s">
        <v>135</v>
      </c>
      <c r="J29" s="254" t="s">
        <v>137</v>
      </c>
      <c r="K29" s="256" t="s">
        <v>2</v>
      </c>
      <c r="L29" s="256">
        <v>1</v>
      </c>
      <c r="M29" s="207" t="s">
        <v>173</v>
      </c>
      <c r="N29" s="7"/>
    </row>
    <row r="30" spans="1:23" s="3" customFormat="1" ht="82.5" hidden="1" customHeight="1" x14ac:dyDescent="0.35">
      <c r="A30" s="243"/>
      <c r="B30" s="65" t="s">
        <v>50</v>
      </c>
      <c r="C30" s="249"/>
      <c r="D30" s="229"/>
      <c r="E30" s="80">
        <v>2</v>
      </c>
      <c r="F30" s="223"/>
      <c r="G30" s="223"/>
      <c r="H30" s="255"/>
      <c r="I30" s="266"/>
      <c r="J30" s="255"/>
      <c r="K30" s="257"/>
      <c r="L30" s="257"/>
      <c r="M30" s="208"/>
      <c r="N30" s="6"/>
    </row>
    <row r="31" spans="1:23" s="3" customFormat="1" ht="130.5" hidden="1" customHeight="1" x14ac:dyDescent="0.35">
      <c r="A31" s="243"/>
      <c r="B31" s="65" t="s">
        <v>51</v>
      </c>
      <c r="C31" s="249"/>
      <c r="D31" s="229"/>
      <c r="E31" s="80">
        <v>1</v>
      </c>
      <c r="F31" s="30" t="s">
        <v>118</v>
      </c>
      <c r="G31" s="30">
        <v>1</v>
      </c>
      <c r="H31" s="193"/>
      <c r="I31" s="266"/>
      <c r="J31" s="193" t="s">
        <v>138</v>
      </c>
      <c r="K31" s="157" t="s">
        <v>9</v>
      </c>
      <c r="L31" s="157">
        <v>0</v>
      </c>
      <c r="M31" s="194" t="s">
        <v>174</v>
      </c>
      <c r="N31" s="7"/>
    </row>
    <row r="32" spans="1:23" s="3" customFormat="1" ht="107.25" customHeight="1" x14ac:dyDescent="0.35">
      <c r="A32" s="243"/>
      <c r="B32" s="274" t="s">
        <v>52</v>
      </c>
      <c r="C32" s="249"/>
      <c r="D32" s="229"/>
      <c r="E32" s="231">
        <v>4</v>
      </c>
      <c r="F32" s="224" t="s">
        <v>132</v>
      </c>
      <c r="G32" s="224">
        <v>2</v>
      </c>
      <c r="H32" s="267"/>
      <c r="I32" s="267"/>
      <c r="J32" s="267"/>
      <c r="K32" s="260"/>
      <c r="L32" s="256">
        <v>0</v>
      </c>
      <c r="M32" s="205" t="s">
        <v>164</v>
      </c>
      <c r="N32" s="7"/>
    </row>
    <row r="33" spans="1:49" s="3" customFormat="1" ht="41.25" hidden="1" customHeight="1" x14ac:dyDescent="0.35">
      <c r="A33" s="244"/>
      <c r="B33" s="275"/>
      <c r="C33" s="250"/>
      <c r="D33" s="230"/>
      <c r="E33" s="277"/>
      <c r="F33" s="223"/>
      <c r="G33" s="223"/>
      <c r="H33" s="255"/>
      <c r="I33" s="255"/>
      <c r="J33" s="255"/>
      <c r="K33" s="257"/>
      <c r="L33" s="257"/>
      <c r="M33" s="206"/>
      <c r="N33" s="6"/>
    </row>
    <row r="34" spans="1:49" s="3" customFormat="1" ht="27.75" hidden="1" customHeight="1" x14ac:dyDescent="0.35">
      <c r="A34" s="224">
        <v>10</v>
      </c>
      <c r="B34" s="42" t="s">
        <v>40</v>
      </c>
      <c r="C34" s="228" t="s">
        <v>75</v>
      </c>
      <c r="D34" s="228" t="s">
        <v>95</v>
      </c>
      <c r="E34" s="39">
        <v>8</v>
      </c>
      <c r="F34" s="31"/>
      <c r="G34" s="31"/>
      <c r="H34" s="195"/>
      <c r="I34" s="195"/>
      <c r="J34" s="141"/>
      <c r="K34" s="225" t="s">
        <v>111</v>
      </c>
      <c r="L34" s="139"/>
      <c r="M34" s="139"/>
      <c r="N34" s="6"/>
    </row>
    <row r="35" spans="1:49" s="3" customFormat="1" ht="70.5" hidden="1" customHeight="1" x14ac:dyDescent="0.35">
      <c r="A35" s="224"/>
      <c r="B35" s="34" t="s">
        <v>56</v>
      </c>
      <c r="C35" s="229"/>
      <c r="D35" s="229"/>
      <c r="E35" s="231" t="s">
        <v>111</v>
      </c>
      <c r="F35" s="89"/>
      <c r="G35" s="89"/>
      <c r="H35" s="141"/>
      <c r="I35" s="141"/>
      <c r="J35" s="141"/>
      <c r="K35" s="226"/>
      <c r="L35" s="138"/>
      <c r="M35" s="138"/>
      <c r="N35" s="7"/>
    </row>
    <row r="36" spans="1:49" s="3" customFormat="1" ht="49.5" hidden="1" customHeight="1" x14ac:dyDescent="0.35">
      <c r="A36" s="224"/>
      <c r="B36" s="35" t="s">
        <v>55</v>
      </c>
      <c r="C36" s="229"/>
      <c r="D36" s="229"/>
      <c r="E36" s="231"/>
      <c r="F36" s="89"/>
      <c r="G36" s="89"/>
      <c r="H36" s="141"/>
      <c r="I36" s="141"/>
      <c r="J36" s="141"/>
      <c r="K36" s="76" t="s">
        <v>111</v>
      </c>
      <c r="L36" s="138"/>
      <c r="M36" s="138"/>
      <c r="N36" s="7"/>
    </row>
    <row r="37" spans="1:49" s="3" customFormat="1" ht="87" hidden="1" customHeight="1" x14ac:dyDescent="0.35">
      <c r="A37" s="224"/>
      <c r="B37" s="33" t="s">
        <v>53</v>
      </c>
      <c r="C37" s="229"/>
      <c r="D37" s="229"/>
      <c r="E37" s="196">
        <v>4</v>
      </c>
      <c r="F37" s="30" t="s">
        <v>119</v>
      </c>
      <c r="G37" s="30">
        <v>1</v>
      </c>
      <c r="H37" s="193"/>
      <c r="I37" s="193"/>
      <c r="J37" s="193"/>
      <c r="K37" s="157" t="s">
        <v>9</v>
      </c>
      <c r="L37" s="157">
        <v>0</v>
      </c>
      <c r="M37" s="194" t="s">
        <v>164</v>
      </c>
      <c r="N37" s="6"/>
    </row>
    <row r="38" spans="1:49" s="3" customFormat="1" ht="69.75" hidden="1" customHeight="1" x14ac:dyDescent="0.35">
      <c r="A38" s="223"/>
      <c r="B38" s="25" t="s">
        <v>54</v>
      </c>
      <c r="C38" s="230"/>
      <c r="D38" s="230"/>
      <c r="E38" s="88">
        <v>4</v>
      </c>
      <c r="F38" s="38" t="s">
        <v>119</v>
      </c>
      <c r="G38" s="38">
        <v>1</v>
      </c>
      <c r="H38" s="142"/>
      <c r="I38" s="142"/>
      <c r="J38" s="142"/>
      <c r="K38" s="156" t="s">
        <v>9</v>
      </c>
      <c r="L38" s="156">
        <v>0</v>
      </c>
      <c r="M38" s="194" t="s">
        <v>164</v>
      </c>
      <c r="N38" s="6"/>
    </row>
    <row r="39" spans="1:49" s="3" customFormat="1" ht="128.25" hidden="1" customHeight="1" x14ac:dyDescent="0.35">
      <c r="A39" s="222">
        <v>11</v>
      </c>
      <c r="B39" s="40" t="s">
        <v>57</v>
      </c>
      <c r="C39" s="228" t="s">
        <v>76</v>
      </c>
      <c r="D39" s="66" t="s">
        <v>96</v>
      </c>
      <c r="E39" s="30">
        <v>4</v>
      </c>
      <c r="F39" s="30" t="s">
        <v>120</v>
      </c>
      <c r="G39" s="30">
        <v>1</v>
      </c>
      <c r="H39" s="79"/>
      <c r="I39" s="79"/>
      <c r="J39" s="193"/>
      <c r="K39" s="157" t="s">
        <v>9</v>
      </c>
      <c r="L39" s="157">
        <v>0</v>
      </c>
      <c r="M39" s="154" t="s">
        <v>172</v>
      </c>
      <c r="N39" s="6"/>
    </row>
    <row r="40" spans="1:49" s="3" customFormat="1" ht="201.75" customHeight="1" x14ac:dyDescent="0.35">
      <c r="A40" s="223"/>
      <c r="B40" s="41" t="s">
        <v>41</v>
      </c>
      <c r="C40" s="230"/>
      <c r="D40" s="37" t="s">
        <v>97</v>
      </c>
      <c r="E40" s="38">
        <v>3</v>
      </c>
      <c r="F40" s="38" t="s">
        <v>133</v>
      </c>
      <c r="G40" s="38"/>
      <c r="H40" s="78"/>
      <c r="I40" s="78"/>
      <c r="J40" s="144"/>
      <c r="K40" s="156"/>
      <c r="L40" s="156">
        <v>0</v>
      </c>
      <c r="M40" s="194" t="s">
        <v>175</v>
      </c>
      <c r="N40" s="6"/>
    </row>
    <row r="41" spans="1:49" s="20" customFormat="1" ht="111" hidden="1" customHeight="1" x14ac:dyDescent="0.25">
      <c r="A41" s="30">
        <v>12</v>
      </c>
      <c r="B41" s="21" t="s">
        <v>42</v>
      </c>
      <c r="C41" s="57" t="s">
        <v>77</v>
      </c>
      <c r="D41" s="57" t="s">
        <v>99</v>
      </c>
      <c r="E41" s="30">
        <v>3</v>
      </c>
      <c r="F41" s="30" t="s">
        <v>119</v>
      </c>
      <c r="G41" s="30">
        <v>1</v>
      </c>
      <c r="H41" s="79"/>
      <c r="I41" s="79"/>
      <c r="J41" s="144"/>
      <c r="K41" s="157" t="s">
        <v>9</v>
      </c>
      <c r="L41" s="157">
        <v>0</v>
      </c>
      <c r="M41" s="194" t="s">
        <v>164</v>
      </c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</row>
    <row r="42" spans="1:49" s="20" customFormat="1" ht="93" hidden="1" customHeight="1" x14ac:dyDescent="0.25">
      <c r="A42" s="30">
        <v>13</v>
      </c>
      <c r="B42" s="23" t="s">
        <v>43</v>
      </c>
      <c r="C42" s="66" t="s">
        <v>94</v>
      </c>
      <c r="D42" s="57" t="s">
        <v>98</v>
      </c>
      <c r="E42" s="30">
        <v>3</v>
      </c>
      <c r="F42" s="30" t="s">
        <v>120</v>
      </c>
      <c r="G42" s="30">
        <v>1</v>
      </c>
      <c r="H42" s="79"/>
      <c r="I42" s="79"/>
      <c r="J42" s="145"/>
      <c r="K42" s="157" t="s">
        <v>9</v>
      </c>
      <c r="L42" s="157">
        <v>0</v>
      </c>
      <c r="M42" s="154" t="s">
        <v>172</v>
      </c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</row>
    <row r="43" spans="1:49" s="20" customFormat="1" ht="75" hidden="1" x14ac:dyDescent="0.25">
      <c r="A43" s="222">
        <v>14</v>
      </c>
      <c r="B43" s="32" t="s">
        <v>44</v>
      </c>
      <c r="C43" s="228" t="s">
        <v>78</v>
      </c>
      <c r="D43" s="228" t="s">
        <v>100</v>
      </c>
      <c r="E43" s="31">
        <v>7</v>
      </c>
      <c r="F43" s="31"/>
      <c r="G43" s="31"/>
      <c r="H43" s="112"/>
      <c r="I43" s="112"/>
      <c r="J43" s="143"/>
      <c r="K43" s="225"/>
      <c r="L43" s="139"/>
      <c r="M43" s="73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</row>
    <row r="44" spans="1:49" s="20" customFormat="1" ht="23.25" x14ac:dyDescent="0.25">
      <c r="A44" s="224"/>
      <c r="B44" s="42" t="s">
        <v>45</v>
      </c>
      <c r="C44" s="229"/>
      <c r="D44" s="229"/>
      <c r="E44" s="45">
        <v>2</v>
      </c>
      <c r="F44" s="89" t="s">
        <v>121</v>
      </c>
      <c r="G44" s="89">
        <v>1</v>
      </c>
      <c r="H44" s="113"/>
      <c r="I44" s="113"/>
      <c r="J44" s="143"/>
      <c r="K44" s="226"/>
      <c r="L44" s="138"/>
      <c r="M44" s="76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</row>
    <row r="45" spans="1:49" s="20" customFormat="1" ht="37.5" hidden="1" x14ac:dyDescent="0.25">
      <c r="A45" s="224"/>
      <c r="B45" s="43" t="s">
        <v>46</v>
      </c>
      <c r="C45" s="229"/>
      <c r="D45" s="229"/>
      <c r="E45" s="45">
        <v>2</v>
      </c>
      <c r="F45" s="89"/>
      <c r="G45" s="89"/>
      <c r="H45" s="113"/>
      <c r="I45" s="113"/>
      <c r="J45" s="113"/>
      <c r="K45" s="226"/>
      <c r="L45" s="138"/>
      <c r="M45" s="76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</row>
    <row r="46" spans="1:49" s="20" customFormat="1" ht="23.25" hidden="1" x14ac:dyDescent="0.25">
      <c r="A46" s="224"/>
      <c r="B46" s="43" t="s">
        <v>47</v>
      </c>
      <c r="C46" s="229"/>
      <c r="D46" s="229"/>
      <c r="E46" s="45">
        <v>1</v>
      </c>
      <c r="F46" s="89"/>
      <c r="G46" s="89"/>
      <c r="H46" s="113"/>
      <c r="I46" s="113"/>
      <c r="J46" s="113"/>
      <c r="K46" s="226"/>
      <c r="L46" s="138"/>
      <c r="M46" s="76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</row>
    <row r="47" spans="1:49" s="20" customFormat="1" ht="23.25" hidden="1" x14ac:dyDescent="0.25">
      <c r="A47" s="223"/>
      <c r="B47" s="44" t="s">
        <v>48</v>
      </c>
      <c r="C47" s="230"/>
      <c r="D47" s="230"/>
      <c r="E47" s="46">
        <v>2</v>
      </c>
      <c r="F47" s="38"/>
      <c r="G47" s="38"/>
      <c r="H47" s="78"/>
      <c r="I47" s="78"/>
      <c r="J47" s="78"/>
      <c r="K47" s="227"/>
      <c r="L47" s="140"/>
      <c r="M47" s="74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</row>
    <row r="48" spans="1:49" s="20" customFormat="1" ht="108" hidden="1" x14ac:dyDescent="0.25">
      <c r="A48" s="31">
        <v>15</v>
      </c>
      <c r="B48" s="24" t="s">
        <v>49</v>
      </c>
      <c r="C48" s="70" t="s">
        <v>79</v>
      </c>
      <c r="D48" s="66" t="s">
        <v>101</v>
      </c>
      <c r="E48" s="31">
        <v>5</v>
      </c>
      <c r="F48" s="31" t="s">
        <v>120</v>
      </c>
      <c r="G48" s="31">
        <v>1</v>
      </c>
      <c r="H48" s="112"/>
      <c r="I48" s="112"/>
      <c r="J48" s="112"/>
      <c r="K48" s="204" t="s">
        <v>9</v>
      </c>
      <c r="L48" s="204">
        <v>0</v>
      </c>
      <c r="M48" s="203" t="s">
        <v>172</v>
      </c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</row>
    <row r="49" spans="1:49" s="20" customFormat="1" ht="24" hidden="1" customHeight="1" thickBot="1" x14ac:dyDescent="0.3">
      <c r="A49" s="219" t="s">
        <v>62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1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</row>
    <row r="50" spans="1:49" s="20" customFormat="1" ht="56.25" hidden="1" x14ac:dyDescent="0.25">
      <c r="A50" s="38">
        <v>16</v>
      </c>
      <c r="B50" s="25" t="s">
        <v>58</v>
      </c>
      <c r="C50" s="25" t="s">
        <v>80</v>
      </c>
      <c r="D50" s="44" t="s">
        <v>102</v>
      </c>
      <c r="E50" s="38">
        <v>5</v>
      </c>
      <c r="F50" s="38" t="s">
        <v>120</v>
      </c>
      <c r="G50" s="38">
        <v>1</v>
      </c>
      <c r="H50" s="78"/>
      <c r="I50" s="78"/>
      <c r="J50" s="78"/>
      <c r="K50" s="156" t="s">
        <v>9</v>
      </c>
      <c r="L50" s="156">
        <v>0</v>
      </c>
      <c r="M50" s="203" t="s">
        <v>172</v>
      </c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</row>
    <row r="51" spans="1:49" s="20" customFormat="1" ht="214.5" customHeight="1" x14ac:dyDescent="0.25">
      <c r="A51" s="30">
        <v>17</v>
      </c>
      <c r="B51" s="29" t="s">
        <v>59</v>
      </c>
      <c r="C51" s="29" t="s">
        <v>81</v>
      </c>
      <c r="D51" s="22" t="s">
        <v>103</v>
      </c>
      <c r="E51" s="30">
        <v>6</v>
      </c>
      <c r="F51" s="30" t="s">
        <v>130</v>
      </c>
      <c r="G51" s="30">
        <v>12</v>
      </c>
      <c r="H51" s="79"/>
      <c r="I51" s="132"/>
      <c r="J51" s="136"/>
      <c r="K51" s="157"/>
      <c r="L51" s="157">
        <v>1</v>
      </c>
      <c r="M51" s="194" t="s">
        <v>176</v>
      </c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</row>
    <row r="52" spans="1:49" s="20" customFormat="1" ht="241.5" customHeight="1" x14ac:dyDescent="0.25">
      <c r="A52" s="30">
        <v>18</v>
      </c>
      <c r="B52" s="29" t="s">
        <v>60</v>
      </c>
      <c r="C52" s="67" t="s">
        <v>82</v>
      </c>
      <c r="D52" s="22" t="s">
        <v>104</v>
      </c>
      <c r="E52" s="30">
        <v>1</v>
      </c>
      <c r="F52" s="30" t="s">
        <v>130</v>
      </c>
      <c r="G52" s="30" t="s">
        <v>111</v>
      </c>
      <c r="H52" s="79"/>
      <c r="I52" s="132"/>
      <c r="J52" s="79"/>
      <c r="K52" s="157"/>
      <c r="L52" s="157">
        <v>0.25</v>
      </c>
      <c r="M52" s="194" t="s">
        <v>177</v>
      </c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</row>
    <row r="53" spans="1:49" s="20" customFormat="1" ht="193.5" customHeight="1" x14ac:dyDescent="0.25">
      <c r="A53" s="30">
        <v>19</v>
      </c>
      <c r="B53" s="29" t="s">
        <v>61</v>
      </c>
      <c r="C53" s="29" t="s">
        <v>83</v>
      </c>
      <c r="D53" s="22" t="s">
        <v>105</v>
      </c>
      <c r="E53" s="30">
        <v>3</v>
      </c>
      <c r="F53" s="30" t="s">
        <v>130</v>
      </c>
      <c r="G53" s="30" t="s">
        <v>111</v>
      </c>
      <c r="H53" s="79"/>
      <c r="I53" s="132"/>
      <c r="J53" s="79"/>
      <c r="K53" s="157"/>
      <c r="L53" s="157">
        <v>0.75</v>
      </c>
      <c r="M53" s="194" t="s">
        <v>178</v>
      </c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</row>
    <row r="54" spans="1:49" s="20" customFormat="1" ht="155.25" hidden="1" customHeight="1" thickBot="1" x14ac:dyDescent="0.3">
      <c r="A54" s="30">
        <v>20</v>
      </c>
      <c r="B54" s="29" t="s">
        <v>4</v>
      </c>
      <c r="C54" s="29" t="s">
        <v>84</v>
      </c>
      <c r="D54" s="71" t="s">
        <v>106</v>
      </c>
      <c r="E54" s="30" t="s">
        <v>111</v>
      </c>
      <c r="F54" s="30"/>
      <c r="G54" s="30"/>
      <c r="H54" s="79"/>
      <c r="I54" s="79"/>
      <c r="J54" s="79"/>
      <c r="K54" s="157" t="s">
        <v>111</v>
      </c>
      <c r="L54" s="75"/>
      <c r="M54" s="75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</row>
    <row r="55" spans="1:49" s="20" customFormat="1" ht="23.25" hidden="1" customHeight="1" thickBot="1" x14ac:dyDescent="0.3">
      <c r="A55" s="47"/>
      <c r="B55" s="48"/>
      <c r="C55" s="48"/>
      <c r="D55" s="48"/>
      <c r="E55" s="48"/>
      <c r="F55" s="105"/>
      <c r="G55" s="105"/>
      <c r="H55" s="212" t="s">
        <v>112</v>
      </c>
      <c r="I55" s="212"/>
      <c r="J55" s="212"/>
      <c r="K55" s="212"/>
      <c r="L55" s="152">
        <f>L14+L15+L16+L25+L26+L27+L34+L39+L41+L42+L43+L48+L50+L51+L52+L53+L54+L47+L45+L46+L44+L40+L38+L37+L36+L35+L33+L31+L32+L29+L23+L22+L20+L19+L17</f>
        <v>6.5</v>
      </c>
      <c r="M55" s="12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</row>
    <row r="56" spans="1:49" s="20" customFormat="1" ht="23.25" x14ac:dyDescent="0.25">
      <c r="A56" s="19"/>
      <c r="B56" s="19"/>
      <c r="C56" s="19"/>
      <c r="D56" s="19"/>
      <c r="E56" s="19"/>
      <c r="F56" s="106"/>
      <c r="G56" s="106"/>
      <c r="H56" s="106"/>
      <c r="I56" s="106"/>
      <c r="J56" s="106"/>
      <c r="K56" s="106"/>
      <c r="L56" s="106"/>
      <c r="M56" s="106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</row>
    <row r="57" spans="1:49" s="20" customFormat="1" ht="204" customHeight="1" x14ac:dyDescent="0.25">
      <c r="A57" s="19"/>
      <c r="B57" s="19"/>
      <c r="C57" s="19"/>
      <c r="D57" s="19"/>
      <c r="E57" s="19"/>
      <c r="F57" s="106"/>
      <c r="G57" s="106"/>
      <c r="H57" s="106"/>
      <c r="I57" s="106"/>
      <c r="J57" s="106"/>
      <c r="K57" s="106"/>
      <c r="L57" s="106"/>
      <c r="M57" s="106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  <row r="58" spans="1:49" s="20" customFormat="1" ht="153" customHeight="1" x14ac:dyDescent="0.25">
      <c r="A58" s="19"/>
      <c r="B58" s="19"/>
      <c r="C58" s="19"/>
      <c r="D58" s="19"/>
      <c r="E58" s="19"/>
      <c r="F58" s="106"/>
      <c r="G58" s="106"/>
      <c r="H58" s="106"/>
      <c r="I58" s="106"/>
      <c r="J58" s="106"/>
      <c r="K58" s="106"/>
      <c r="L58" s="106"/>
      <c r="M58" s="106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</row>
    <row r="59" spans="1:49" s="20" customFormat="1" ht="166.5" customHeight="1" x14ac:dyDescent="0.25">
      <c r="A59" s="19"/>
      <c r="B59" s="19"/>
      <c r="C59" s="19"/>
      <c r="D59" s="19"/>
      <c r="E59" s="19"/>
      <c r="F59" s="106"/>
      <c r="G59" s="106"/>
      <c r="H59" s="106"/>
      <c r="I59" s="106"/>
      <c r="J59" s="106"/>
      <c r="K59" s="106"/>
      <c r="L59" s="106"/>
      <c r="M59" s="106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</row>
  </sheetData>
  <protectedRanges>
    <protectedRange sqref="D50:F50" name="Actividad 13_4"/>
    <protectedRange sqref="D41:G42" name="Actividad 11_4"/>
    <protectedRange sqref="B38:L38" name="Actividad 10_4"/>
    <protectedRange sqref="B22:E22 H22:L22" name="Actividad 2_4"/>
    <protectedRange sqref="B25:C27" name="Actividad 4_4"/>
    <protectedRange sqref="J42 B31:I31 K31:M31" name="Actividad 6_4"/>
    <protectedRange sqref="K32 J31:J32 B32:E34 F32:G32 H32:I34 F34:G34 L32:M34 J34" name="actividad 7_4"/>
    <protectedRange sqref="J40 F29:G29 H29:I30 B29:E30 K29:M29" name="Actividad 5_4"/>
    <protectedRange sqref="B23:I23 K23:L23" name="Actividad 3_4"/>
    <protectedRange sqref="B14:C21 F22:G22 F25 D19:I21 D17:J18 K17:L17 M17:M18 K19:M20 M22:M23 M25" name="Actividad 1_4"/>
    <protectedRange sqref="I53:L54" name="Actividad 16_2_1"/>
    <protectedRange sqref="K52:L52" name="Actividad 15_2_1"/>
    <protectedRange sqref="K50:L50" name="Actividad 13_2_1"/>
    <protectedRange sqref="I41:I42 K42:M42 K41:L41" name="Actividad 11_2_1"/>
    <protectedRange sqref="H25:L27" name="Actividad 4_2_1"/>
    <protectedRange sqref="W26 I14:L14 I16:L16 H15:I15 K15:L15" name="Actividad 1_2_1"/>
    <protectedRange sqref="K51:L51" name="Actividad 14_2_1"/>
    <protectedRange sqref="K56:M59" name="Actividad 17_2_1"/>
    <protectedRange sqref="N55:O55" name="Actividad 16_3_1"/>
    <protectedRange sqref="N54:O54" name="Actividad 15_3_1"/>
    <protectedRange sqref="N51:O51" name="Actividad 13_3_1"/>
    <protectedRange sqref="N42:O46" name="Actividad 11_3_1"/>
    <protectedRange sqref="N40" name="Actividad 10_3_1"/>
    <protectedRange sqref="N37" name="Actividad 8_3_1"/>
    <protectedRange sqref="N24" name="Actividad 2_3_1"/>
    <protectedRange sqref="M26:M27 N26:N29" name="Actividad 4_3_1"/>
    <protectedRange sqref="N33" name="Actividad 6_3_1"/>
    <protectedRange sqref="N30:N36" name="actividad 7_3_1"/>
    <protectedRange sqref="N30:N32" name="Actividad 5_3_1"/>
    <protectedRange sqref="N25" name="Actividad 3_3_1"/>
    <protectedRange sqref="N17:N23 M15:M16" name="Actividad 1_3_1"/>
    <protectedRange sqref="N39" name="Actividad 9_3_1"/>
    <protectedRange sqref="N47:O49" name="Actividad 12_3_1"/>
    <protectedRange sqref="N53:O53" name="Actividad 14_3_1"/>
    <protectedRange sqref="N57:O59" name="Actividad 17_3_1"/>
    <protectedRange sqref="L8 H2:H8 J2:J8 I2:I7" name="logo_2"/>
    <protectedRange sqref="A10:N10" name="nombre institucion_2"/>
    <protectedRange sqref="J23" name="Actividad 2_4_1"/>
    <protectedRange sqref="J21" name="Actividad 3_4_1"/>
    <protectedRange sqref="J19" name="Actividad 1_4_2"/>
  </protectedRanges>
  <autoFilter ref="A12:M55" xr:uid="{00000000-0009-0000-0000-000000000000}">
    <filterColumn colId="5">
      <filters>
        <filter val="T1/T2/T3/T4"/>
        <filter val="T1/T2/T3/T41"/>
        <filter val="T2/T3/T4"/>
        <filter val="T2/T4"/>
        <filter val="T4"/>
      </filters>
    </filterColumn>
  </autoFilter>
  <mergeCells count="70">
    <mergeCell ref="A1:P1"/>
    <mergeCell ref="E32:E33"/>
    <mergeCell ref="A10:N10"/>
    <mergeCell ref="A17:A19"/>
    <mergeCell ref="I8:K8"/>
    <mergeCell ref="E8:H8"/>
    <mergeCell ref="H11:J11"/>
    <mergeCell ref="A2:M2"/>
    <mergeCell ref="A3:M3"/>
    <mergeCell ref="A4:M4"/>
    <mergeCell ref="L9:M9"/>
    <mergeCell ref="K11:M11"/>
    <mergeCell ref="E9:H9"/>
    <mergeCell ref="A13:M13"/>
    <mergeCell ref="O7:R7"/>
    <mergeCell ref="Q12:R12"/>
    <mergeCell ref="L8:M8"/>
    <mergeCell ref="K32:K33"/>
    <mergeCell ref="A9:D9"/>
    <mergeCell ref="I17:I18"/>
    <mergeCell ref="I29:I31"/>
    <mergeCell ref="F32:F33"/>
    <mergeCell ref="G32:G33"/>
    <mergeCell ref="H32:H33"/>
    <mergeCell ref="I32:I33"/>
    <mergeCell ref="J32:J33"/>
    <mergeCell ref="A11:G11"/>
    <mergeCell ref="I9:K9"/>
    <mergeCell ref="J29:J30"/>
    <mergeCell ref="D20:D23"/>
    <mergeCell ref="B32:B33"/>
    <mergeCell ref="L32:L33"/>
    <mergeCell ref="A5:M5"/>
    <mergeCell ref="A8:D8"/>
    <mergeCell ref="A7:M7"/>
    <mergeCell ref="A20:A23"/>
    <mergeCell ref="A29:A33"/>
    <mergeCell ref="C17:C19"/>
    <mergeCell ref="D17:D19"/>
    <mergeCell ref="C29:C33"/>
    <mergeCell ref="D29:D33"/>
    <mergeCell ref="A24:M24"/>
    <mergeCell ref="C20:C23"/>
    <mergeCell ref="H29:H30"/>
    <mergeCell ref="G29:G30"/>
    <mergeCell ref="F29:F30"/>
    <mergeCell ref="L29:L30"/>
    <mergeCell ref="K29:K30"/>
    <mergeCell ref="E35:E36"/>
    <mergeCell ref="A34:A38"/>
    <mergeCell ref="C34:C38"/>
    <mergeCell ref="C43:C47"/>
    <mergeCell ref="K34:K35"/>
    <mergeCell ref="C39:C40"/>
    <mergeCell ref="M32:M33"/>
    <mergeCell ref="M29:M30"/>
    <mergeCell ref="A28:M28"/>
    <mergeCell ref="H55:K55"/>
    <mergeCell ref="K17:K18"/>
    <mergeCell ref="K20:K21"/>
    <mergeCell ref="L17:L18"/>
    <mergeCell ref="M17:M18"/>
    <mergeCell ref="L20:L21"/>
    <mergeCell ref="M20:M21"/>
    <mergeCell ref="A49:M49"/>
    <mergeCell ref="A39:A40"/>
    <mergeCell ref="A43:A47"/>
    <mergeCell ref="K43:K47"/>
    <mergeCell ref="D34:D38"/>
    <mergeCell ref="D43:D47"/>
  </mergeCells>
  <conditionalFormatting sqref="K27:L27">
    <cfRule type="expression" dxfId="33" priority="140" stopIfTrue="1">
      <formula>K27="NC"</formula>
    </cfRule>
    <cfRule type="expression" dxfId="32" priority="141" stopIfTrue="1">
      <formula>K27="PE"</formula>
    </cfRule>
    <cfRule type="expression" dxfId="31" priority="142" stopIfTrue="1">
      <formula>K27="PA"</formula>
    </cfRule>
    <cfRule type="expression" dxfId="30" priority="143" stopIfTrue="1">
      <formula>K27="C"</formula>
    </cfRule>
  </conditionalFormatting>
  <conditionalFormatting sqref="K14:L14">
    <cfRule type="expression" dxfId="29" priority="112" stopIfTrue="1">
      <formula>K14:K22="NC"</formula>
    </cfRule>
    <cfRule type="expression" dxfId="28" priority="113" stopIfTrue="1">
      <formula>K14:K22="PE"</formula>
    </cfRule>
    <cfRule type="expression" dxfId="27" priority="114" stopIfTrue="1">
      <formula>K14:K22="PA"</formula>
    </cfRule>
    <cfRule type="expression" dxfId="26" priority="115" stopIfTrue="1">
      <formula>K14:K22="C"</formula>
    </cfRule>
  </conditionalFormatting>
  <conditionalFormatting sqref="K25:L25">
    <cfRule type="expression" dxfId="25" priority="108" stopIfTrue="1">
      <formula>K25="NC"</formula>
    </cfRule>
    <cfRule type="expression" dxfId="24" priority="109" stopIfTrue="1">
      <formula>K25="PE"</formula>
    </cfRule>
    <cfRule type="expression" dxfId="23" priority="110" stopIfTrue="1">
      <formula>K25="PA"</formula>
    </cfRule>
    <cfRule type="expression" dxfId="22" priority="111" stopIfTrue="1">
      <formula>K25="C"</formula>
    </cfRule>
  </conditionalFormatting>
  <conditionalFormatting sqref="K26:L26">
    <cfRule type="expression" dxfId="21" priority="100" stopIfTrue="1">
      <formula>K26="NC"</formula>
    </cfRule>
    <cfRule type="expression" dxfId="20" priority="101" stopIfTrue="1">
      <formula>K26="PE"</formula>
    </cfRule>
    <cfRule type="expression" dxfId="19" priority="102" stopIfTrue="1">
      <formula>K26="PA"</formula>
    </cfRule>
    <cfRule type="expression" dxfId="18" priority="103" stopIfTrue="1">
      <formula>K26="C"</formula>
    </cfRule>
  </conditionalFormatting>
  <conditionalFormatting sqref="H1 H6">
    <cfRule type="containsText" dxfId="17" priority="36" operator="containsText" text="Sin empezar">
      <formula>NOT(ISERROR(SEARCH("Sin empezar",H1)))</formula>
    </cfRule>
    <cfRule type="containsText" dxfId="16" priority="37" stopIfTrue="1" operator="containsText" text="En progreso">
      <formula>NOT(ISERROR(SEARCH("En progreso",H1)))</formula>
    </cfRule>
    <cfRule type="containsText" dxfId="15" priority="38" stopIfTrue="1" operator="containsText" text="Completado">
      <formula>NOT(ISERROR(SEARCH("Completado",H1)))</formula>
    </cfRule>
    <cfRule type="iconSet" priority="39">
      <iconSet iconSet="3Symbols2">
        <cfvo type="percent" val="0"/>
        <cfvo type="percent" val="33"/>
        <cfvo type="percent" val="67"/>
      </iconSet>
    </cfRule>
  </conditionalFormatting>
  <conditionalFormatting sqref="K25:K27 K50:K54 K48 K14:K16 K23 K19 K31:K32 K29 K36:K43 K34">
    <cfRule type="containsText" dxfId="14" priority="35" operator="containsText" text="Cumplido">
      <formula>NOT(ISERROR(SEARCH("Cumplido",K14)))</formula>
    </cfRule>
  </conditionalFormatting>
  <conditionalFormatting sqref="K25:K27 K50:K54 K48 K14:K16 K23 K19 K31:K32 K29 K36:K43 K34">
    <cfRule type="containsText" dxfId="13" priority="31" operator="containsText" text="N/A">
      <formula>NOT(ISERROR(SEARCH("N/A",K14)))</formula>
    </cfRule>
    <cfRule type="containsText" dxfId="12" priority="32" operator="containsText" text="No Cumplido">
      <formula>NOT(ISERROR(SEARCH("No Cumplido",K14)))</formula>
    </cfRule>
    <cfRule type="containsText" dxfId="11" priority="33" operator="containsText" text="Pendiente">
      <formula>NOT(ISERROR(SEARCH("Pendiente",K14)))</formula>
    </cfRule>
    <cfRule type="containsText" dxfId="10" priority="34" operator="containsText" text="Parcial">
      <formula>NOT(ISERROR(SEARCH("Parcial",K14)))</formula>
    </cfRule>
  </conditionalFormatting>
  <conditionalFormatting sqref="K17">
    <cfRule type="containsText" dxfId="9" priority="10" operator="containsText" text="Cumplido">
      <formula>NOT(ISERROR(SEARCH("Cumplido",K17)))</formula>
    </cfRule>
  </conditionalFormatting>
  <conditionalFormatting sqref="K17">
    <cfRule type="containsText" dxfId="8" priority="6" operator="containsText" text="N/A">
      <formula>NOT(ISERROR(SEARCH("N/A",K17)))</formula>
    </cfRule>
    <cfRule type="containsText" dxfId="7" priority="7" operator="containsText" text="No Cumplido">
      <formula>NOT(ISERROR(SEARCH("No Cumplido",K17)))</formula>
    </cfRule>
    <cfRule type="containsText" dxfId="6" priority="8" operator="containsText" text="Pendiente">
      <formula>NOT(ISERROR(SEARCH("Pendiente",K17)))</formula>
    </cfRule>
    <cfRule type="containsText" dxfId="5" priority="9" operator="containsText" text="Parcial">
      <formula>NOT(ISERROR(SEARCH("Parcial",K17)))</formula>
    </cfRule>
  </conditionalFormatting>
  <conditionalFormatting sqref="K20 K22">
    <cfRule type="containsText" dxfId="4" priority="5" operator="containsText" text="Cumplido">
      <formula>NOT(ISERROR(SEARCH("Cumplido",K20)))</formula>
    </cfRule>
  </conditionalFormatting>
  <conditionalFormatting sqref="K20 K22">
    <cfRule type="containsText" dxfId="3" priority="1" operator="containsText" text="N/A">
      <formula>NOT(ISERROR(SEARCH("N/A",K20)))</formula>
    </cfRule>
    <cfRule type="containsText" dxfId="2" priority="2" operator="containsText" text="No Cumplido">
      <formula>NOT(ISERROR(SEARCH("No Cumplido",K20)))</formula>
    </cfRule>
    <cfRule type="containsText" dxfId="1" priority="3" operator="containsText" text="Pendiente">
      <formula>NOT(ISERROR(SEARCH("Pendiente",K20)))</formula>
    </cfRule>
    <cfRule type="containsText" dxfId="0" priority="4" operator="containsText" text="Parcial">
      <formula>NOT(ISERROR(SEARCH("Parcial",K20)))</formula>
    </cfRule>
  </conditionalFormatting>
  <dataValidations count="47">
    <dataValidation type="custom" allowBlank="1" showInputMessage="1" showErrorMessage="1" error="Estos datos no deben modificarse." sqref="C54 C52" xr:uid="{00000000-0002-0000-0000-000000000000}">
      <formula1>C52</formula1>
    </dataValidation>
    <dataValidation type="custom" allowBlank="1" showInputMessage="1" showErrorMessage="1" error="Estos datos no deben ser modificados." sqref="C51" xr:uid="{00000000-0002-0000-0000-000001000000}">
      <formula1>C50</formula1>
    </dataValidation>
    <dataValidation type="custom" showInputMessage="1" showErrorMessage="1" error="Estos datos no deben modificarse." sqref="D50:D53" xr:uid="{00000000-0002-0000-0000-000002000000}">
      <formula1>D50</formula1>
    </dataValidation>
    <dataValidation type="custom" allowBlank="1" showInputMessage="1" showErrorMessage="1" error="Esta información no puede modificarse._x000a_" sqref="B27 B34 C14 C34:C40 D29:D33 C43:D47" xr:uid="{00000000-0002-0000-0000-000003000000}">
      <formula1>B14</formula1>
    </dataValidation>
    <dataValidation type="custom" showInputMessage="1" showErrorMessage="1" error="Esta información no puede modificarse._x000a_" sqref="D14:D23" xr:uid="{00000000-0002-0000-0000-000004000000}">
      <formula1>SUM(D14:D22)</formula1>
    </dataValidation>
    <dataValidation type="custom" allowBlank="1" showInputMessage="1" showErrorMessage="1" sqref="B14:B23" xr:uid="{00000000-0002-0000-0000-000005000000}">
      <formula1>SUM(B14:B23)</formula1>
    </dataValidation>
    <dataValidation type="custom" allowBlank="1" showInputMessage="1" showErrorMessage="1" error="Esta información no puede modificarse._x000a_" sqref="B25 C25:C27" xr:uid="{00000000-0002-0000-0000-000006000000}">
      <formula1>SUM(B25:B27)</formula1>
    </dataValidation>
    <dataValidation type="custom" allowBlank="1" showInputMessage="1" showErrorMessage="1" error="Esta información no puede modificarse._x000a_" sqref="B26 C41:C42" xr:uid="{00000000-0002-0000-0000-000007000000}">
      <formula1>SUM(B26:B27)</formula1>
    </dataValidation>
    <dataValidation type="custom" allowBlank="1" showInputMessage="1" showErrorMessage="1" error="Esta información no puede modificarse._x000a_" sqref="B29:B33 B50:B54" xr:uid="{00000000-0002-0000-0000-000008000000}">
      <formula1>SUM(B29:B33)</formula1>
    </dataValidation>
    <dataValidation type="custom" allowBlank="1" showInputMessage="1" showErrorMessage="1" error="Esta información no puede modificarse._x000a_" sqref="B35:B48" xr:uid="{00000000-0002-0000-0000-000009000000}">
      <formula1>SUM(B34:B48)</formula1>
    </dataValidation>
    <dataValidation type="custom" allowBlank="1" showInputMessage="1" showErrorMessage="1" error="Esta información no puede modificarse._x000a_" sqref="C15:C16 C20:C23" xr:uid="{00000000-0002-0000-0000-00000A000000}">
      <formula1>SUM(C15:C23)</formula1>
    </dataValidation>
    <dataValidation type="custom" allowBlank="1" showInputMessage="1" showErrorMessage="1" sqref="C17:C19" xr:uid="{00000000-0002-0000-0000-00000B000000}">
      <formula1>C17</formula1>
    </dataValidation>
    <dataValidation type="whole" showInputMessage="1" showErrorMessage="1" sqref="E14 E23 E40:E42" xr:uid="{00000000-0002-0000-0000-00000C000000}">
      <formula1>3</formula1>
      <formula2>3</formula2>
    </dataValidation>
    <dataValidation type="whole" allowBlank="1" showInputMessage="1" showErrorMessage="1" sqref="E17" xr:uid="{00000000-0002-0000-0000-00000D000000}">
      <formula1>3</formula1>
      <formula2>3</formula2>
    </dataValidation>
    <dataValidation type="whole" showInputMessage="1" showErrorMessage="1" sqref="E18 E31 E46 E52" xr:uid="{00000000-0002-0000-0000-00000E000000}">
      <formula1>1</formula1>
      <formula2>1</formula2>
    </dataValidation>
    <dataValidation type="whole" showInputMessage="1" showErrorMessage="1" sqref="E20" xr:uid="{00000000-0002-0000-0000-00000F000000}">
      <formula1>10</formula1>
      <formula2>10</formula2>
    </dataValidation>
    <dataValidation type="whole" allowBlank="1" showInputMessage="1" showErrorMessage="1" sqref="E21 E26" xr:uid="{00000000-0002-0000-0000-000010000000}">
      <formula1>5</formula1>
      <formula2>5</formula2>
    </dataValidation>
    <dataValidation type="custom" showInputMessage="1" showErrorMessage="1" error="Esta información no puede modificarse._x000a_" sqref="D25:D27" xr:uid="{00000000-0002-0000-0000-000011000000}">
      <formula1>SUM(D25:D27)</formula1>
    </dataValidation>
    <dataValidation type="custom" allowBlank="1" showInputMessage="1" showErrorMessage="1" error="Esta información no puede modificarse._x000a_" sqref="C29:C33" xr:uid="{00000000-0002-0000-0000-000012000000}">
      <formula1>SUM(C29:C48)</formula1>
    </dataValidation>
    <dataValidation type="custom" allowBlank="1" showInputMessage="1" showErrorMessage="1" error="Esta información no puede modificarse._x000a_" sqref="C48 C50 C53 D54" xr:uid="{00000000-0002-0000-0000-000013000000}">
      <formula1>SUM(B42,B44,B47,C48)</formula1>
    </dataValidation>
    <dataValidation type="custom" showInputMessage="1" showErrorMessage="1" error="Esta información no puede modificarse._x000a_" sqref="D34:D38" xr:uid="{00000000-0002-0000-0000-000014000000}">
      <formula1>D34</formula1>
    </dataValidation>
    <dataValidation type="custom" allowBlank="1" showInputMessage="1" showErrorMessage="1" error="Esta información no puede modificarse._x000a_" sqref="D48 D39:D42" xr:uid="{00000000-0002-0000-0000-000015000000}">
      <formula1>SUM(D42,D41,D40,D39,D48)</formula1>
    </dataValidation>
    <dataValidation type="whole" showInputMessage="1" showErrorMessage="1" sqref="E51" xr:uid="{00000000-0002-0000-0000-000016000000}">
      <formula1>6</formula1>
      <formula2>6</formula2>
    </dataValidation>
    <dataValidation type="decimal" operator="lessThanOrEqual" allowBlank="1" showInputMessage="1" showErrorMessage="1" sqref="L52 L17" xr:uid="{00000000-0002-0000-0000-000017000000}">
      <formula1>0.25</formula1>
    </dataValidation>
    <dataValidation type="whole" operator="lessThanOrEqual" allowBlank="1" showInputMessage="1" showErrorMessage="1" sqref="L27 L54" xr:uid="{00000000-0002-0000-0000-000018000000}">
      <formula1>2</formula1>
    </dataValidation>
    <dataValidation type="whole" operator="lessThanOrEqual" allowBlank="1" showInputMessage="1" showErrorMessage="1" sqref="L41:L42" xr:uid="{00000000-0002-0000-0000-000019000000}">
      <formula1>3</formula1>
    </dataValidation>
    <dataValidation type="whole" operator="lessThanOrEqual" allowBlank="1" showInputMessage="1" showErrorMessage="1" sqref="L50 L39" xr:uid="{00000000-0002-0000-0000-00001A000000}">
      <formula1>4</formula1>
    </dataValidation>
    <dataValidation type="whole" operator="lessThanOrEqual" allowBlank="1" showInputMessage="1" showErrorMessage="1" sqref="L48" xr:uid="{00000000-0002-0000-0000-00001B000000}">
      <formula1>5</formula1>
    </dataValidation>
    <dataValidation type="whole" operator="lessThanOrEqual" allowBlank="1" showInputMessage="1" showErrorMessage="1" sqref="L51 L29" xr:uid="{00000000-0002-0000-0000-00001C000000}">
      <formula1>1</formula1>
    </dataValidation>
    <dataValidation type="whole" operator="lessThanOrEqual" allowBlank="1" showInputMessage="1" showErrorMessage="1" sqref="L15:L16 L43:L47 L32" xr:uid="{00000000-0002-0000-0000-00001D000000}">
      <formula1>7</formula1>
    </dataValidation>
    <dataValidation type="whole" operator="lessThanOrEqual" allowBlank="1" showInputMessage="1" showErrorMessage="1" sqref="L34:L38" xr:uid="{00000000-0002-0000-0000-00001E000000}">
      <formula1>8</formula1>
    </dataValidation>
    <dataValidation type="whole" operator="lessThanOrEqual" allowBlank="1" showInputMessage="1" showErrorMessage="1" sqref="L25" xr:uid="{00000000-0002-0000-0000-00001F000000}">
      <formula1>10</formula1>
    </dataValidation>
    <dataValidation type="list" allowBlank="1" showInputMessage="1" showErrorMessage="1" sqref="N39:N40 N24:N37" xr:uid="{00000000-0002-0000-0000-000020000000}">
      <formula1>#REF!</formula1>
    </dataValidation>
    <dataValidation type="decimal" showInputMessage="1" showErrorMessage="1" sqref="E19 E22 E27 E30 E47 E44:E45" xr:uid="{00000000-0002-0000-0000-000021000000}">
      <formula1>2</formula1>
      <formula2>2</formula2>
    </dataValidation>
    <dataValidation type="decimal" showInputMessage="1" showErrorMessage="1" sqref="E32:E33 E37:E39" xr:uid="{00000000-0002-0000-0000-000022000000}">
      <formula1>4</formula1>
      <formula2>4</formula2>
    </dataValidation>
    <dataValidation type="whole" showInputMessage="1" showErrorMessage="1" sqref="E48" xr:uid="{00000000-0002-0000-0000-000023000000}">
      <formula1>5</formula1>
      <formula2>5</formula2>
    </dataValidation>
    <dataValidation type="decimal" showInputMessage="1" showErrorMessage="1" sqref="E15:E16 E29 E43" xr:uid="{00000000-0002-0000-0000-000024000000}">
      <formula1>7</formula1>
      <formula2>7</formula2>
    </dataValidation>
    <dataValidation type="decimal" allowBlank="1" showInputMessage="1" showErrorMessage="1" sqref="E25 E34" xr:uid="{00000000-0002-0000-0000-000025000000}">
      <formula1>8</formula1>
      <formula2>8</formula2>
    </dataValidation>
    <dataValidation type="decimal" showInputMessage="1" showErrorMessage="1" sqref="E53" xr:uid="{00000000-0002-0000-0000-000026000000}">
      <formula1>3</formula1>
      <formula2>3</formula2>
    </dataValidation>
    <dataValidation type="decimal" showInputMessage="1" showErrorMessage="1" sqref="E50" xr:uid="{00000000-0002-0000-0000-000027000000}">
      <formula1>5</formula1>
      <formula2>5</formula2>
    </dataValidation>
    <dataValidation type="list" allowBlank="1" showInputMessage="1" showErrorMessage="1" sqref="K50:K54 K25:K27 K48 K14:K17 K19:K20 K22:K23 K29 K31:K32 K34 K36:K43" xr:uid="{00000000-0002-0000-0000-000028000000}">
      <formula1>$P$8:$P$12</formula1>
    </dataValidation>
    <dataValidation type="whole" operator="lessThanOrEqual" allowBlank="1" showInputMessage="1" showErrorMessage="1" sqref="L19 L14 L26 L31 L40" xr:uid="{00000000-0002-0000-0000-000029000000}">
      <formula1>0</formula1>
    </dataValidation>
    <dataValidation type="custom" allowBlank="1" showInputMessage="1" showErrorMessage="1" sqref="F25" xr:uid="{00000000-0002-0000-0000-00002A000000}">
      <formula1>"T2/T3/T4"</formula1>
    </dataValidation>
    <dataValidation type="decimal" operator="lessThanOrEqual" allowBlank="1" showInputMessage="1" showErrorMessage="1" sqref="L53" xr:uid="{00000000-0002-0000-0000-00002B000000}">
      <formula1>0.75</formula1>
    </dataValidation>
    <dataValidation type="decimal" operator="lessThanOrEqual" allowBlank="1" showInputMessage="1" showErrorMessage="1" sqref="L20" xr:uid="{00000000-0002-0000-0000-00002C000000}">
      <formula1>1.25</formula1>
    </dataValidation>
    <dataValidation type="decimal" operator="lessThanOrEqual" allowBlank="1" showInputMessage="1" showErrorMessage="1" sqref="L22" xr:uid="{00000000-0002-0000-0000-00002D000000}">
      <formula1>0.5</formula1>
    </dataValidation>
    <dataValidation type="decimal" operator="lessThanOrEqual" allowBlank="1" showInputMessage="1" showErrorMessage="1" sqref="L23" xr:uid="{00000000-0002-0000-0000-00002E000000}">
      <formula1>1.5</formula1>
    </dataValidation>
  </dataValidations>
  <printOptions horizontalCentered="1" verticalCentered="1"/>
  <pageMargins left="1" right="1" top="1" bottom="1" header="0.5" footer="0.5"/>
  <pageSetup scale="30" fitToHeight="0" orientation="landscape" horizontalDpi="4294967295" verticalDpi="4294967295" r:id="rId1"/>
  <rowBreaks count="1" manualBreakCount="1">
    <brk id="50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5"/>
  <sheetViews>
    <sheetView workbookViewId="0">
      <selection activeCell="D1" sqref="B1:K17"/>
    </sheetView>
  </sheetViews>
  <sheetFormatPr baseColWidth="10" defaultRowHeight="15" x14ac:dyDescent="0.25"/>
  <cols>
    <col min="1" max="1" width="5.5703125" customWidth="1"/>
    <col min="5" max="5" width="12.85546875" customWidth="1"/>
    <col min="7" max="7" width="12.42578125" customWidth="1"/>
    <col min="8" max="8" width="13.42578125" customWidth="1"/>
    <col min="10" max="10" width="11.140625" customWidth="1"/>
    <col min="11" max="11" width="14" customWidth="1"/>
  </cols>
  <sheetData>
    <row r="2" spans="1:12" ht="21" x14ac:dyDescent="0.35">
      <c r="A2" s="158"/>
      <c r="B2" s="320" t="s">
        <v>140</v>
      </c>
      <c r="C2" s="320"/>
      <c r="D2" s="320"/>
      <c r="E2" s="320"/>
      <c r="F2" s="320"/>
      <c r="G2" s="320"/>
      <c r="H2" s="320"/>
      <c r="I2" s="320"/>
      <c r="J2" s="320"/>
      <c r="K2" s="320"/>
      <c r="L2" s="158"/>
    </row>
    <row r="3" spans="1:12" ht="15.75" thickBot="1" x14ac:dyDescent="0.3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15" customHeight="1" x14ac:dyDescent="0.25">
      <c r="A4" s="158"/>
      <c r="B4" s="321" t="s">
        <v>141</v>
      </c>
      <c r="C4" s="323" t="s">
        <v>142</v>
      </c>
      <c r="D4" s="324"/>
      <c r="E4" s="325" t="s">
        <v>143</v>
      </c>
      <c r="F4" s="326"/>
      <c r="G4" s="326"/>
      <c r="H4" s="326"/>
      <c r="I4" s="324"/>
      <c r="J4" s="327"/>
      <c r="K4" s="330" t="s">
        <v>144</v>
      </c>
      <c r="L4" s="158"/>
    </row>
    <row r="5" spans="1:12" ht="26.25" thickBot="1" x14ac:dyDescent="0.3">
      <c r="A5" s="158"/>
      <c r="B5" s="322"/>
      <c r="C5" s="331" t="s">
        <v>145</v>
      </c>
      <c r="D5" s="332"/>
      <c r="E5" s="159" t="s">
        <v>146</v>
      </c>
      <c r="F5" s="160" t="s">
        <v>147</v>
      </c>
      <c r="G5" s="161" t="s">
        <v>148</v>
      </c>
      <c r="H5" s="162" t="s">
        <v>149</v>
      </c>
      <c r="I5" s="163" t="s">
        <v>111</v>
      </c>
      <c r="J5" s="328"/>
      <c r="K5" s="314"/>
      <c r="L5" s="158"/>
    </row>
    <row r="6" spans="1:12" x14ac:dyDescent="0.25">
      <c r="A6" s="158"/>
      <c r="B6" s="164">
        <v>1</v>
      </c>
      <c r="C6" s="333" t="s">
        <v>150</v>
      </c>
      <c r="D6" s="334"/>
      <c r="E6" s="165">
        <f>COUNTIF('Evaluación PT 2018'!K14:K23,"Cumplido ")</f>
        <v>0</v>
      </c>
      <c r="F6" s="166">
        <f>+COUNTIF('Evaluación PT 2018'!K14:K23,"Parcial")</f>
        <v>1</v>
      </c>
      <c r="G6" s="166">
        <f>+COUNTIF('Evaluación PT 2018'!K14:K23,"Pendiente")</f>
        <v>0</v>
      </c>
      <c r="H6" s="167">
        <f>+COUNTIF('Evaluación PT 2018'!K14:K23,"No cumplido")</f>
        <v>4</v>
      </c>
      <c r="I6" s="166">
        <f>+COUNTIF('Evaluación PT 2018'!K14:K23,"N/A")</f>
        <v>0</v>
      </c>
      <c r="J6" s="328"/>
      <c r="K6" s="318">
        <f>'Evaluación PT 2018'!L55</f>
        <v>6.5</v>
      </c>
      <c r="L6" s="158"/>
    </row>
    <row r="7" spans="1:12" x14ac:dyDescent="0.25">
      <c r="A7" s="158"/>
      <c r="B7" s="168">
        <v>2</v>
      </c>
      <c r="C7" s="311" t="s">
        <v>151</v>
      </c>
      <c r="D7" s="312"/>
      <c r="E7" s="165">
        <f>COUNTIF('Evaluación PT 2018'!K25:K27,"Cumplido ")</f>
        <v>0</v>
      </c>
      <c r="F7" s="166">
        <f>+COUNTIF('Evaluación PT 2018'!K25:K27,"Parcial")</f>
        <v>0</v>
      </c>
      <c r="G7" s="166">
        <f>+COUNTIF('Evaluación PT 2018'!K25:K27,"Pendiente")</f>
        <v>0</v>
      </c>
      <c r="H7" s="169">
        <f>+COUNTIF('Evaluación PT 2018'!K25:K27,"No cumplido")</f>
        <v>2</v>
      </c>
      <c r="I7" s="170">
        <f>+COUNTIF('Evaluación PT 2018'!K25:K27,"N/A")</f>
        <v>0</v>
      </c>
      <c r="J7" s="328"/>
      <c r="K7" s="319"/>
      <c r="L7" s="158"/>
    </row>
    <row r="8" spans="1:12" ht="15" customHeight="1" x14ac:dyDescent="0.25">
      <c r="A8" s="158"/>
      <c r="B8" s="168">
        <v>3</v>
      </c>
      <c r="C8" s="311" t="s">
        <v>152</v>
      </c>
      <c r="D8" s="312"/>
      <c r="E8" s="165">
        <f>COUNTIF('Evaluación PT 2018'!K29:K48,"Cumplido ")</f>
        <v>0</v>
      </c>
      <c r="F8" s="166">
        <f>+COUNTIF('Evaluación PT 2018'!K29:K48,"Parcial")</f>
        <v>1</v>
      </c>
      <c r="G8" s="166">
        <f>+COUNTIF('Evaluación PT 2018'!K29:K48,"Pendiente")</f>
        <v>0</v>
      </c>
      <c r="H8" s="169">
        <f>+COUNTIF('Evaluación PT 2018'!K29:K48,"No cumplido")</f>
        <v>7</v>
      </c>
      <c r="I8" s="170">
        <f>+COUNTIF('Evaluación PT 2018'!K29:K48,"N/A")</f>
        <v>2</v>
      </c>
      <c r="J8" s="328"/>
      <c r="K8" s="313" t="s">
        <v>153</v>
      </c>
      <c r="L8" s="158"/>
    </row>
    <row r="9" spans="1:12" x14ac:dyDescent="0.25">
      <c r="A9" s="158"/>
      <c r="B9" s="168">
        <v>4</v>
      </c>
      <c r="C9" s="311" t="s">
        <v>154</v>
      </c>
      <c r="D9" s="312"/>
      <c r="E9" s="165">
        <f>COUNTIF('Evaluación PT 2018'!K50:K54,"Cumplido ")</f>
        <v>0</v>
      </c>
      <c r="F9" s="166">
        <f>+COUNTIF('Evaluación PT 2018'!K50:K54,"Parcial")</f>
        <v>0</v>
      </c>
      <c r="G9" s="166">
        <f>+COUNTIF('Evaluación PT 2018'!K50:K54,"Pendiente")</f>
        <v>0</v>
      </c>
      <c r="H9" s="169">
        <f>+COUNTIF('Evaluación PT 2018'!K50:K54,"No cumplido")</f>
        <v>1</v>
      </c>
      <c r="I9" s="170">
        <f>+COUNTIF('Evaluación PT 2018'!K50:K54,"N/A")</f>
        <v>1</v>
      </c>
      <c r="J9" s="329"/>
      <c r="K9" s="314"/>
      <c r="L9" s="158"/>
    </row>
    <row r="10" spans="1:12" x14ac:dyDescent="0.25">
      <c r="A10" s="158"/>
      <c r="B10" s="315" t="s">
        <v>155</v>
      </c>
      <c r="C10" s="316"/>
      <c r="D10" s="317"/>
      <c r="E10" s="171">
        <f>SUM(E6:E9)</f>
        <v>0</v>
      </c>
      <c r="F10" s="171">
        <f t="shared" ref="F10:I10" si="0">SUM(F6:F9)</f>
        <v>2</v>
      </c>
      <c r="G10" s="171">
        <f t="shared" si="0"/>
        <v>0</v>
      </c>
      <c r="H10" s="171">
        <f t="shared" si="0"/>
        <v>14</v>
      </c>
      <c r="I10" s="171">
        <f t="shared" si="0"/>
        <v>3</v>
      </c>
      <c r="J10" s="172">
        <f>SUM(E10:I10)</f>
        <v>19</v>
      </c>
      <c r="K10" s="318">
        <v>0</v>
      </c>
      <c r="L10" s="158"/>
    </row>
    <row r="11" spans="1:12" x14ac:dyDescent="0.25">
      <c r="A11" s="158"/>
      <c r="B11" s="315" t="s">
        <v>156</v>
      </c>
      <c r="C11" s="316"/>
      <c r="D11" s="317"/>
      <c r="E11" s="173">
        <f>+E10/J10</f>
        <v>0</v>
      </c>
      <c r="F11" s="174">
        <f>+F10/J10</f>
        <v>0.10526315789473684</v>
      </c>
      <c r="G11" s="174">
        <f>+G10/J10</f>
        <v>0</v>
      </c>
      <c r="H11" s="175">
        <f>+H10/J10</f>
        <v>0.73684210526315785</v>
      </c>
      <c r="I11" s="176">
        <f>+I10/J10</f>
        <v>0.15789473684210525</v>
      </c>
      <c r="J11" s="177">
        <f>SUM(E11:I11)</f>
        <v>1</v>
      </c>
      <c r="K11" s="319"/>
      <c r="L11" s="158"/>
    </row>
    <row r="12" spans="1:12" ht="15.75" thickBot="1" x14ac:dyDescent="0.3">
      <c r="A12" s="158"/>
      <c r="B12" s="304" t="s">
        <v>157</v>
      </c>
      <c r="C12" s="305"/>
      <c r="D12" s="306"/>
      <c r="E12" s="307"/>
      <c r="F12" s="308"/>
      <c r="G12" s="308"/>
      <c r="H12" s="308"/>
      <c r="I12" s="308"/>
      <c r="J12" s="308"/>
      <c r="K12" s="178">
        <f>K6-K10</f>
        <v>6.5</v>
      </c>
      <c r="L12" s="158"/>
    </row>
    <row r="13" spans="1:12" x14ac:dyDescent="0.25">
      <c r="A13" s="158"/>
      <c r="B13" s="309" t="s">
        <v>158</v>
      </c>
      <c r="C13" s="309"/>
      <c r="D13" s="309"/>
      <c r="E13" s="309"/>
      <c r="F13" s="309"/>
      <c r="G13" s="309"/>
      <c r="H13" s="309"/>
      <c r="I13" s="309"/>
      <c r="J13" s="309"/>
      <c r="K13" s="309"/>
      <c r="L13" s="158"/>
    </row>
    <row r="14" spans="1:12" x14ac:dyDescent="0.25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</row>
    <row r="15" spans="1:12" x14ac:dyDescent="0.25">
      <c r="A15" s="158"/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158"/>
    </row>
  </sheetData>
  <mergeCells count="20">
    <mergeCell ref="B2:K2"/>
    <mergeCell ref="B4:B5"/>
    <mergeCell ref="C4:D4"/>
    <mergeCell ref="E4:I4"/>
    <mergeCell ref="J4:J9"/>
    <mergeCell ref="K4:K5"/>
    <mergeCell ref="C5:D5"/>
    <mergeCell ref="C6:D6"/>
    <mergeCell ref="K6:K7"/>
    <mergeCell ref="C7:D7"/>
    <mergeCell ref="B12:D12"/>
    <mergeCell ref="E12:J12"/>
    <mergeCell ref="B13:K13"/>
    <mergeCell ref="B15:K15"/>
    <mergeCell ref="C8:D8"/>
    <mergeCell ref="K8:K9"/>
    <mergeCell ref="C9:D9"/>
    <mergeCell ref="B10:D10"/>
    <mergeCell ref="K10:K11"/>
    <mergeCell ref="B11:D11"/>
  </mergeCells>
  <pageMargins left="0.7" right="0.7" top="0.75" bottom="0.75" header="0.3" footer="0.3"/>
  <pageSetup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6"/>
  <sheetViews>
    <sheetView topLeftCell="A10" workbookViewId="0">
      <selection activeCell="E16" sqref="E16"/>
    </sheetView>
  </sheetViews>
  <sheetFormatPr baseColWidth="10" defaultRowHeight="15" x14ac:dyDescent="0.25"/>
  <cols>
    <col min="2" max="2" width="0" hidden="1" customWidth="1"/>
  </cols>
  <sheetData>
    <row r="2" spans="2:2" ht="18.75" x14ac:dyDescent="0.3">
      <c r="B2" s="72" t="s">
        <v>108</v>
      </c>
    </row>
    <row r="3" spans="2:2" ht="18.75" x14ac:dyDescent="0.3">
      <c r="B3" s="72" t="s">
        <v>2</v>
      </c>
    </row>
    <row r="4" spans="2:2" ht="18.75" x14ac:dyDescent="0.3">
      <c r="B4" s="72" t="s">
        <v>109</v>
      </c>
    </row>
    <row r="5" spans="2:2" ht="18.75" x14ac:dyDescent="0.3">
      <c r="B5" s="72" t="s">
        <v>110</v>
      </c>
    </row>
    <row r="6" spans="2:2" ht="18.75" x14ac:dyDescent="0.3">
      <c r="B6" s="7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Evaluación PT 2018</vt:lpstr>
      <vt:lpstr>Resumen de resultados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berenice perez</cp:lastModifiedBy>
  <cp:lastPrinted>2018-12-06T13:40:32Z</cp:lastPrinted>
  <dcterms:created xsi:type="dcterms:W3CDTF">2014-10-03T18:34:35Z</dcterms:created>
  <dcterms:modified xsi:type="dcterms:W3CDTF">2019-03-11T14:56:48Z</dcterms:modified>
</cp:coreProperties>
</file>