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C7947EA2-B7C6-4CFA-8C43-AC62B26368DF}" xr6:coauthVersionLast="47" xr6:coauthVersionMax="47" xr10:uidLastSave="{00000000-0000-0000-0000-000000000000}"/>
  <bookViews>
    <workbookView xWindow="20370" yWindow="-120" windowWidth="20730" windowHeight="11160" xr2:uid="{289D5C84-CB5C-42E0-900B-8A8F3EFEBAB0}"/>
  </bookViews>
  <sheets>
    <sheet name="MARZO 2023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8" i="13" l="1"/>
  <c r="F117" i="13"/>
  <c r="F110" i="13"/>
  <c r="F107" i="13"/>
  <c r="F89" i="13"/>
  <c r="F85" i="13"/>
  <c r="F82" i="13"/>
  <c r="F65" i="13"/>
  <c r="F58" i="13"/>
  <c r="F46" i="13"/>
  <c r="F42" i="13"/>
  <c r="F30" i="13"/>
  <c r="F95" i="13"/>
  <c r="F92" i="13"/>
  <c r="F75" i="13"/>
  <c r="F69" i="13"/>
  <c r="F54" i="13"/>
  <c r="F33" i="13"/>
  <c r="F146" i="13" l="1"/>
</calcChain>
</file>

<file path=xl/sharedStrings.xml><?xml version="1.0" encoding="utf-8"?>
<sst xmlns="http://schemas.openxmlformats.org/spreadsheetml/2006/main" count="218" uniqueCount="154">
  <si>
    <t>FACTURA</t>
  </si>
  <si>
    <t>CONCEPTO</t>
  </si>
  <si>
    <t>B1500097390</t>
  </si>
  <si>
    <t>GASTOS POR TRABAJOS Y SUMINISTRO</t>
  </si>
  <si>
    <t>B1500000006</t>
  </si>
  <si>
    <t>B1500000033</t>
  </si>
  <si>
    <t>B1500000278</t>
  </si>
  <si>
    <t>B1500000001</t>
  </si>
  <si>
    <t>TOTAL</t>
  </si>
  <si>
    <t xml:space="preserve">                                                                          </t>
  </si>
  <si>
    <t xml:space="preserve">                                                                                                                  INSTITUTO DE INNOVACION EN BIOTECNOLOGIA E INDUSTRIA</t>
  </si>
  <si>
    <t xml:space="preserve">       Estado de cuenta suplidores</t>
  </si>
  <si>
    <t>COMPRA BOTELLONES DE AGUA</t>
  </si>
  <si>
    <t>AGUA PLANETA AZUL S A</t>
  </si>
  <si>
    <t>BAROLI TECHNOLOGIES SRL</t>
  </si>
  <si>
    <t>COMERCIALIZADORA GUGENNTAN SRL</t>
  </si>
  <si>
    <t>COMPANIA DOMINICANA DE TELEFONOS S A</t>
  </si>
  <si>
    <t>CORPORACION PARADOX S R L</t>
  </si>
  <si>
    <t>DELTA COMERCIAL S A</t>
  </si>
  <si>
    <t>EDESUR DOMINICANA S A</t>
  </si>
  <si>
    <t>GTG INDUSTRIAL SRL</t>
  </si>
  <si>
    <t>IREVIS COMERCIAL SRL</t>
  </si>
  <si>
    <t>KELNET COMPUTER SRL</t>
  </si>
  <si>
    <t>QUIMICO TECNICA INDUSTRIAL SRL</t>
  </si>
  <si>
    <t>PROPANO Y DERIVADOS S A</t>
  </si>
  <si>
    <t>SAN MIGUEL &amp; CIA SRL</t>
  </si>
  <si>
    <t>B1500000154</t>
  </si>
  <si>
    <t>TECNOLOGIA Y MAQUINARIA PEREZ VASQUEZ TEMPEVA SRL</t>
  </si>
  <si>
    <t>TRISAN DOMINICANA SRL</t>
  </si>
  <si>
    <t>B1500001034</t>
  </si>
  <si>
    <t>VIMARTE PUBLICIDAD EIRL</t>
  </si>
  <si>
    <t>SERVICIO DE IMPRESION</t>
  </si>
  <si>
    <t>WORLD TECHNOLOGY TATIS SRL</t>
  </si>
  <si>
    <t>J G DIESEL SRL</t>
  </si>
  <si>
    <t>Nelson Johnson</t>
  </si>
  <si>
    <t>Enc. Financiero</t>
  </si>
  <si>
    <t>GASTVEN GASTRONOMICA EVENTOS SRL</t>
  </si>
  <si>
    <t>GC LAB DOMINICANA SRL</t>
  </si>
  <si>
    <t>OBSERVACIONES</t>
  </si>
  <si>
    <t>MONTO FACTURADO</t>
  </si>
  <si>
    <t>SUPLIDORES</t>
  </si>
  <si>
    <t>FECHA</t>
  </si>
  <si>
    <t>BONDELIC SRL</t>
  </si>
  <si>
    <t>COMPRA DE BATERIAS Y MANTENEDORES DE CARGA</t>
  </si>
  <si>
    <t>B1500000838</t>
  </si>
  <si>
    <t>COMPRA DE REACTIVOS QUIMICOS</t>
  </si>
  <si>
    <t>Annileidy Santana</t>
  </si>
  <si>
    <t>Enc. Cuentas por Pagar</t>
  </si>
  <si>
    <t>B1500022691</t>
  </si>
  <si>
    <t>SANTO DOMINGO MOTORS COMPANY SA</t>
  </si>
  <si>
    <t>COMPRA DE MOTOR</t>
  </si>
  <si>
    <t>SUED &amp; FARGESA SRL</t>
  </si>
  <si>
    <t>B1500001623</t>
  </si>
  <si>
    <t>MANTENIMIENTO DE ASCENSOR DE OCTUBRE.</t>
  </si>
  <si>
    <t>B1500000181</t>
  </si>
  <si>
    <t>COMPRA DE MATERIALES FERRETERO Y ACTIVO PARA EL PROYECTO ORACULO DE LA INSTITUCION.</t>
  </si>
  <si>
    <t>B1500001645</t>
  </si>
  <si>
    <t>B1500149513</t>
  </si>
  <si>
    <t>B1500148997</t>
  </si>
  <si>
    <t>B1500149518</t>
  </si>
  <si>
    <t>B1500149626</t>
  </si>
  <si>
    <t>B1500149523</t>
  </si>
  <si>
    <t>ALTICE DOMINICANA S A</t>
  </si>
  <si>
    <t>B1500016553</t>
  </si>
  <si>
    <t>MANTENIMIENTO DE VEHICULO TOYOTA PRIUS 2015 BLANCO</t>
  </si>
  <si>
    <t>LAWYERIP COM ABOGADOS Y CONSULTORES SRL</t>
  </si>
  <si>
    <t>ANTICIPO REGISTRO DE PATENTE DEL PROYECTO ORACULO</t>
  </si>
  <si>
    <t>B1500001676</t>
  </si>
  <si>
    <t>B1500154694</t>
  </si>
  <si>
    <t>B1500154806</t>
  </si>
  <si>
    <t>B1500157293</t>
  </si>
  <si>
    <t>B1500157393</t>
  </si>
  <si>
    <t>BIOANALYTICAL DOMINICANA RG SRL</t>
  </si>
  <si>
    <t>SERVICIO DE TELEFONO DE ENERO</t>
  </si>
  <si>
    <t>B1500157794</t>
  </si>
  <si>
    <t>B1500157967</t>
  </si>
  <si>
    <t>B1500157971</t>
  </si>
  <si>
    <t>B1500158214</t>
  </si>
  <si>
    <t>B1500000343</t>
  </si>
  <si>
    <t>COMPRA DE LAMPARA PARA LOS LABORATORIOS</t>
  </si>
  <si>
    <t>B1500000193</t>
  </si>
  <si>
    <t>COMPRA DE AZUCA Y CAFÉ</t>
  </si>
  <si>
    <t>B1500000441</t>
  </si>
  <si>
    <t>COMPRA DE REACTIVO QUIMICO</t>
  </si>
  <si>
    <t>COMPRA DE REACTIVOS QUIMICO</t>
  </si>
  <si>
    <t>MANTENIMIENTO DE ASCENSORES, CORRESP. A NOVIEMBRE.</t>
  </si>
  <si>
    <t>SERVICIO DE MANTENIMIENTO DE ASCENSORES DE EL MES DE DICIEMBRE</t>
  </si>
  <si>
    <t>B1500223698</t>
  </si>
  <si>
    <t>V ENERGY SA</t>
  </si>
  <si>
    <t xml:space="preserve">COMPRA DE 1,150 CUPONES DE COMBUSTIBLES </t>
  </si>
  <si>
    <t>SERVICIO DE ENERGIA ELECTRICA DE FEBRERO</t>
  </si>
  <si>
    <t>B1500154701</t>
  </si>
  <si>
    <t>B1500157976</t>
  </si>
  <si>
    <t>B1500158737</t>
  </si>
  <si>
    <t>B1500158898</t>
  </si>
  <si>
    <t>B1500139937</t>
  </si>
  <si>
    <t>B1500159068</t>
  </si>
  <si>
    <t>B1500049311</t>
  </si>
  <si>
    <t>SERVICIO DE TELEFONO E INTERNET DEL CEBIVE</t>
  </si>
  <si>
    <t>B1500000312</t>
  </si>
  <si>
    <t>SERVICIO DE INSTALACION DE UN SISTEMMA SESSION BORDER CONTROLLER EN CEBIVE</t>
  </si>
  <si>
    <t>BASSY COMERCIAL SRL</t>
  </si>
  <si>
    <t>COMPRA DE SUMINISTRO DE LIMPIEZA</t>
  </si>
  <si>
    <t>B1500003086</t>
  </si>
  <si>
    <t>ADQUISICION DE PICADERAS PARA USO EN ACTIVIDAD DE LA DIRECCION EJECUTIVA Y CAPACITACION DE LA INSTITUCION.</t>
  </si>
  <si>
    <t>B1500003089</t>
  </si>
  <si>
    <t>E450000005799</t>
  </si>
  <si>
    <t>E450000005930</t>
  </si>
  <si>
    <t>E450000005868</t>
  </si>
  <si>
    <t>B1500000450</t>
  </si>
  <si>
    <t>B1500017163</t>
  </si>
  <si>
    <t>MANTENIMIENTO DE VEHICULO DE LA INSTITUCION TOYOTA HILUX 4WD 2015 GRIS</t>
  </si>
  <si>
    <t>B1500017164</t>
  </si>
  <si>
    <t>MANTENIMIENTO DE VEHICULO DE LA INSTITUCION TOYOTA HILUX 4X4 2022 GRIS</t>
  </si>
  <si>
    <t>B1500017176</t>
  </si>
  <si>
    <t>MANTENIMIENTO DE VEHICULO DE LA INSTITUCION TOYOTA HILUX 4WD 2009 GRIS</t>
  </si>
  <si>
    <t>B1500017194</t>
  </si>
  <si>
    <t>MANTENIMIENTO DE VEHICULO DE LA INSTITUCION TOYOTA 4RUNNER 2015 NEGRA</t>
  </si>
  <si>
    <t>B1500003162</t>
  </si>
  <si>
    <t>COMPRA DE MATERIALES GASTABLES DE LIMPIEZA</t>
  </si>
  <si>
    <t>B1500000161</t>
  </si>
  <si>
    <t>B1500000162</t>
  </si>
  <si>
    <t>B1500000105</t>
  </si>
  <si>
    <t xml:space="preserve">COMPRA DE GASOIL </t>
  </si>
  <si>
    <t>B1500000877</t>
  </si>
  <si>
    <t>LORIE LIMITED SRL</t>
  </si>
  <si>
    <t>MANTENIMIENTO Y REPARACION DEL VEHICULO NISSAN FRONTIER 2006,COLOR VERDE</t>
  </si>
  <si>
    <t>MARIA NIEVES ALVAREZ REVILLA</t>
  </si>
  <si>
    <t>B1500000273</t>
  </si>
  <si>
    <t>COMPRA DE MATERIALES GASTABLES DE OFICINA</t>
  </si>
  <si>
    <t>MAXIBODEGAS EOP DEL CARIBE SRL</t>
  </si>
  <si>
    <t>B1500001432</t>
  </si>
  <si>
    <t>COPRA DE MATERIALES GASTABLES DE LIMPIEZA</t>
  </si>
  <si>
    <t>PRO PHARMACEUTICAL PEÑA SRL</t>
  </si>
  <si>
    <t>COMPRA DE MEDICAMENTO PARA EL DEPARTAMENTO DE RR.HH</t>
  </si>
  <si>
    <t>B1500000862</t>
  </si>
  <si>
    <t>B1500018256</t>
  </si>
  <si>
    <t>COMPRA DE GLP</t>
  </si>
  <si>
    <t>B1500000652</t>
  </si>
  <si>
    <t>B1500001760</t>
  </si>
  <si>
    <t>MANTENIMIENTO PREVENTIVO DE ASCENSORES</t>
  </si>
  <si>
    <t>B1500001773</t>
  </si>
  <si>
    <t>SPRINGDALE COMERCIAL SRL</t>
  </si>
  <si>
    <t>COMPRA DE  MATERIAL GASTABLES DE OFICINA</t>
  </si>
  <si>
    <t>B1500016499</t>
  </si>
  <si>
    <t>B1500000151</t>
  </si>
  <si>
    <t>COMPRA DE MATERIAL FERRETERO</t>
  </si>
  <si>
    <t>VELEZ IMPORT SRL</t>
  </si>
  <si>
    <t>B1500000634</t>
  </si>
  <si>
    <t>COMPRA DE MATERIAL GASTABLES DE OFICINA</t>
  </si>
  <si>
    <t>B1500000939</t>
  </si>
  <si>
    <t>B1500364847</t>
  </si>
  <si>
    <t>B1500369164</t>
  </si>
  <si>
    <r>
      <t xml:space="preserve">     Correspondiente al mes de Marzo del a</t>
    </r>
    <r>
      <rPr>
        <b/>
        <sz val="14"/>
        <rFont val="Calibri"/>
        <family val="2"/>
      </rPr>
      <t>ñ</t>
    </r>
    <r>
      <rPr>
        <b/>
        <sz val="14"/>
        <rFont val="Arial"/>
        <family val="2"/>
      </rPr>
      <t>o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</si>
</sst>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2"/>
    </font>
    <font>
      <b/>
      <sz val="14"/>
      <name val="Arial"/>
      <family val="2"/>
    </font>
    <font>
      <b/>
      <sz val="14"/>
      <name val="Calibri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9"/>
      <name val="Times New Roman"/>
      <family val="1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0" borderId="1" xfId="0" applyFont="1" applyBorder="1"/>
    <xf numFmtId="0" fontId="0" fillId="0" borderId="1" xfId="0" applyBorder="1"/>
    <xf numFmtId="1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0" fontId="7" fillId="3" borderId="0" xfId="1" applyFont="1" applyFill="1" applyAlignment="1">
      <alignment horizontal="center"/>
    </xf>
    <xf numFmtId="0" fontId="7" fillId="3" borderId="2" xfId="1" applyFont="1" applyFill="1" applyBorder="1" applyAlignment="1">
      <alignment horizontal="center"/>
    </xf>
    <xf numFmtId="4" fontId="0" fillId="0" borderId="0" xfId="0" applyNumberFormat="1"/>
    <xf numFmtId="0" fontId="0" fillId="0" borderId="1" xfId="0" applyBorder="1" applyAlignment="1">
      <alignment wrapText="1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8" fillId="0" borderId="1" xfId="0" applyFont="1" applyBorder="1"/>
    <xf numFmtId="14" fontId="8" fillId="0" borderId="1" xfId="0" applyNumberFormat="1" applyFont="1" applyBorder="1"/>
    <xf numFmtId="4" fontId="8" fillId="0" borderId="1" xfId="0" applyNumberFormat="1" applyFont="1" applyBorder="1"/>
    <xf numFmtId="4" fontId="5" fillId="0" borderId="1" xfId="0" applyNumberFormat="1" applyFont="1" applyBorder="1"/>
    <xf numFmtId="4" fontId="1" fillId="0" borderId="0" xfId="0" applyNumberFormat="1" applyFont="1"/>
    <xf numFmtId="0" fontId="0" fillId="0" borderId="1" xfId="0" applyBorder="1" applyAlignment="1">
      <alignment horizontal="center" wrapText="1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2">
    <cellStyle name="Normal" xfId="0" builtinId="0"/>
    <cellStyle name="Normal 3" xfId="1" xr:uid="{A41B8499-7076-43A3-9BB0-D20DFA69CD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19050</xdr:rowOff>
    </xdr:from>
    <xdr:to>
      <xdr:col>2</xdr:col>
      <xdr:colOff>142874</xdr:colOff>
      <xdr:row>5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58F852-9CF5-4BA5-935C-DBC5A5733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209550"/>
          <a:ext cx="1333499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742950</xdr:colOff>
      <xdr:row>149</xdr:row>
      <xdr:rowOff>0</xdr:rowOff>
    </xdr:from>
    <xdr:to>
      <xdr:col>4</xdr:col>
      <xdr:colOff>2533650</xdr:colOff>
      <xdr:row>149</xdr:row>
      <xdr:rowOff>9525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83498C2-018A-A3CD-33FA-05F1E70B9FA7}"/>
            </a:ext>
          </a:extLst>
        </xdr:cNvPr>
        <xdr:cNvCxnSpPr/>
      </xdr:nvCxnSpPr>
      <xdr:spPr>
        <a:xfrm>
          <a:off x="6391275" y="29641800"/>
          <a:ext cx="1790700" cy="952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1AA4C-DDD0-46E1-B308-D8EF8C587D65}">
  <dimension ref="B2:H336"/>
  <sheetViews>
    <sheetView tabSelected="1" view="pageBreakPreview" topLeftCell="A135" zoomScale="60" zoomScaleNormal="100" workbookViewId="0">
      <selection activeCell="F58" sqref="F58"/>
    </sheetView>
  </sheetViews>
  <sheetFormatPr baseColWidth="10" defaultRowHeight="15" x14ac:dyDescent="0.25"/>
  <cols>
    <col min="1" max="1" width="11.28515625" customWidth="1"/>
    <col min="2" max="2" width="17.85546875" customWidth="1"/>
    <col min="3" max="3" width="15.85546875" customWidth="1"/>
    <col min="4" max="4" width="39.7109375" customWidth="1"/>
    <col min="5" max="5" width="51.85546875" customWidth="1"/>
    <col min="6" max="6" width="17.28515625" customWidth="1"/>
    <col min="7" max="7" width="31.7109375" customWidth="1"/>
    <col min="8" max="8" width="13.140625" customWidth="1"/>
  </cols>
  <sheetData>
    <row r="2" spans="2:7" x14ac:dyDescent="0.25">
      <c r="B2" s="1"/>
      <c r="C2" s="1"/>
      <c r="D2" s="1"/>
      <c r="E2" s="1"/>
    </row>
    <row r="3" spans="2:7" ht="18.75" x14ac:dyDescent="0.25">
      <c r="B3" s="2"/>
      <c r="C3" s="3" t="s">
        <v>10</v>
      </c>
      <c r="D3" s="14"/>
      <c r="E3" s="3"/>
    </row>
    <row r="4" spans="2:7" ht="18" x14ac:dyDescent="0.25">
      <c r="B4" s="3" t="s">
        <v>9</v>
      </c>
      <c r="C4" s="1"/>
      <c r="D4" s="3" t="s">
        <v>11</v>
      </c>
      <c r="E4" s="1"/>
    </row>
    <row r="5" spans="2:7" ht="18.75" x14ac:dyDescent="0.25">
      <c r="B5" s="13"/>
      <c r="C5" s="13"/>
      <c r="D5" s="13" t="s">
        <v>153</v>
      </c>
      <c r="E5" s="13"/>
    </row>
    <row r="6" spans="2:7" x14ac:dyDescent="0.25">
      <c r="B6" s="1"/>
      <c r="C6" s="1"/>
      <c r="D6" s="1"/>
      <c r="E6" s="1"/>
    </row>
    <row r="8" spans="2:7" ht="31.5" x14ac:dyDescent="0.25">
      <c r="B8" s="21" t="s">
        <v>0</v>
      </c>
      <c r="C8" s="21" t="s">
        <v>41</v>
      </c>
      <c r="D8" s="21" t="s">
        <v>40</v>
      </c>
      <c r="E8" s="21" t="s">
        <v>1</v>
      </c>
      <c r="F8" s="22" t="s">
        <v>39</v>
      </c>
      <c r="G8" s="23" t="s">
        <v>38</v>
      </c>
    </row>
    <row r="9" spans="2:7" ht="15.75" x14ac:dyDescent="0.25">
      <c r="B9" s="15"/>
      <c r="C9" s="16"/>
      <c r="D9" s="15"/>
      <c r="E9" s="4"/>
      <c r="F9" s="18"/>
      <c r="G9" s="5"/>
    </row>
    <row r="10" spans="2:7" ht="15.75" x14ac:dyDescent="0.25">
      <c r="B10" s="15" t="s">
        <v>2</v>
      </c>
      <c r="C10" s="16">
        <v>44559</v>
      </c>
      <c r="D10" s="5" t="s">
        <v>13</v>
      </c>
      <c r="E10" s="5" t="s">
        <v>12</v>
      </c>
      <c r="F10" s="17">
        <v>3779.81</v>
      </c>
      <c r="G10" s="5"/>
    </row>
    <row r="11" spans="2:7" x14ac:dyDescent="0.25">
      <c r="B11" s="5" t="s">
        <v>57</v>
      </c>
      <c r="C11" s="6">
        <v>44897</v>
      </c>
      <c r="D11" s="5" t="s">
        <v>13</v>
      </c>
      <c r="E11" s="5" t="s">
        <v>12</v>
      </c>
      <c r="F11" s="7">
        <v>1820</v>
      </c>
      <c r="G11" s="5"/>
    </row>
    <row r="12" spans="2:7" x14ac:dyDescent="0.25">
      <c r="B12" s="5" t="s">
        <v>58</v>
      </c>
      <c r="C12" s="6">
        <v>44901</v>
      </c>
      <c r="D12" s="5" t="s">
        <v>13</v>
      </c>
      <c r="E12" s="5" t="s">
        <v>12</v>
      </c>
      <c r="F12" s="7">
        <v>4380</v>
      </c>
      <c r="G12" s="5"/>
    </row>
    <row r="13" spans="2:7" x14ac:dyDescent="0.25">
      <c r="B13" s="5" t="s">
        <v>59</v>
      </c>
      <c r="C13" s="6">
        <v>44911</v>
      </c>
      <c r="D13" s="5" t="s">
        <v>13</v>
      </c>
      <c r="E13" s="5" t="s">
        <v>12</v>
      </c>
      <c r="F13" s="7">
        <v>1560</v>
      </c>
      <c r="G13" s="5"/>
    </row>
    <row r="14" spans="2:7" x14ac:dyDescent="0.25">
      <c r="B14" s="5" t="s">
        <v>60</v>
      </c>
      <c r="C14" s="6">
        <v>44917</v>
      </c>
      <c r="D14" s="5" t="s">
        <v>13</v>
      </c>
      <c r="E14" s="5" t="s">
        <v>12</v>
      </c>
      <c r="F14" s="7">
        <v>4080</v>
      </c>
      <c r="G14" s="5"/>
    </row>
    <row r="15" spans="2:7" x14ac:dyDescent="0.25">
      <c r="B15" s="5" t="s">
        <v>61</v>
      </c>
      <c r="C15" s="6">
        <v>44924</v>
      </c>
      <c r="D15" s="5" t="s">
        <v>13</v>
      </c>
      <c r="E15" s="5" t="s">
        <v>12</v>
      </c>
      <c r="F15" s="7">
        <v>1190</v>
      </c>
      <c r="G15" s="5"/>
    </row>
    <row r="16" spans="2:7" x14ac:dyDescent="0.25">
      <c r="B16" s="5" t="s">
        <v>68</v>
      </c>
      <c r="C16" s="6">
        <v>44938</v>
      </c>
      <c r="D16" s="5" t="s">
        <v>13</v>
      </c>
      <c r="E16" s="5" t="s">
        <v>12</v>
      </c>
      <c r="F16" s="7">
        <v>1540</v>
      </c>
      <c r="G16" s="5"/>
    </row>
    <row r="17" spans="2:7" x14ac:dyDescent="0.25">
      <c r="B17" s="5" t="s">
        <v>69</v>
      </c>
      <c r="C17" s="6">
        <v>44939</v>
      </c>
      <c r="D17" s="5" t="s">
        <v>13</v>
      </c>
      <c r="E17" s="5" t="s">
        <v>12</v>
      </c>
      <c r="F17" s="7">
        <v>3960</v>
      </c>
      <c r="G17" s="5"/>
    </row>
    <row r="18" spans="2:7" x14ac:dyDescent="0.25">
      <c r="B18" s="5" t="s">
        <v>70</v>
      </c>
      <c r="C18" s="6">
        <v>44942</v>
      </c>
      <c r="D18" s="5" t="s">
        <v>13</v>
      </c>
      <c r="E18" s="5" t="s">
        <v>12</v>
      </c>
      <c r="F18" s="7">
        <v>6000.4</v>
      </c>
      <c r="G18" s="5"/>
    </row>
    <row r="19" spans="2:7" x14ac:dyDescent="0.25">
      <c r="B19" s="5" t="s">
        <v>71</v>
      </c>
      <c r="C19" s="6">
        <v>44952</v>
      </c>
      <c r="D19" s="5" t="s">
        <v>13</v>
      </c>
      <c r="E19" s="5" t="s">
        <v>12</v>
      </c>
      <c r="F19" s="7">
        <v>4500</v>
      </c>
      <c r="G19" s="5"/>
    </row>
    <row r="20" spans="2:7" x14ac:dyDescent="0.25">
      <c r="B20" s="5" t="s">
        <v>74</v>
      </c>
      <c r="C20" s="6">
        <v>44966</v>
      </c>
      <c r="D20" s="5" t="s">
        <v>13</v>
      </c>
      <c r="E20" s="5" t="s">
        <v>12</v>
      </c>
      <c r="F20" s="7">
        <v>4740</v>
      </c>
      <c r="G20" s="5"/>
    </row>
    <row r="21" spans="2:7" x14ac:dyDescent="0.25">
      <c r="B21" s="5" t="s">
        <v>75</v>
      </c>
      <c r="C21" s="6">
        <v>44972</v>
      </c>
      <c r="D21" s="5" t="s">
        <v>13</v>
      </c>
      <c r="E21" s="5" t="s">
        <v>12</v>
      </c>
      <c r="F21" s="7">
        <v>1950</v>
      </c>
      <c r="G21" s="5"/>
    </row>
    <row r="22" spans="2:7" x14ac:dyDescent="0.25">
      <c r="B22" s="5" t="s">
        <v>76</v>
      </c>
      <c r="C22" s="6">
        <v>44981</v>
      </c>
      <c r="D22" s="5" t="s">
        <v>13</v>
      </c>
      <c r="E22" s="5" t="s">
        <v>12</v>
      </c>
      <c r="F22" s="7">
        <v>1190</v>
      </c>
      <c r="G22" s="5"/>
    </row>
    <row r="23" spans="2:7" x14ac:dyDescent="0.25">
      <c r="B23" s="5" t="s">
        <v>77</v>
      </c>
      <c r="C23" s="6">
        <v>44981</v>
      </c>
      <c r="D23" s="5" t="s">
        <v>13</v>
      </c>
      <c r="E23" s="5" t="s">
        <v>12</v>
      </c>
      <c r="F23" s="7">
        <v>4260</v>
      </c>
      <c r="G23" s="5"/>
    </row>
    <row r="24" spans="2:7" x14ac:dyDescent="0.25">
      <c r="B24" s="5" t="s">
        <v>91</v>
      </c>
      <c r="C24" s="6">
        <v>44987</v>
      </c>
      <c r="D24" s="5" t="s">
        <v>13</v>
      </c>
      <c r="E24" s="5" t="s">
        <v>12</v>
      </c>
      <c r="F24" s="7">
        <v>2080</v>
      </c>
      <c r="G24" s="5"/>
    </row>
    <row r="25" spans="2:7" x14ac:dyDescent="0.25">
      <c r="B25" s="5" t="s">
        <v>92</v>
      </c>
      <c r="C25" s="6">
        <v>44994</v>
      </c>
      <c r="D25" s="5" t="s">
        <v>13</v>
      </c>
      <c r="E25" s="5" t="s">
        <v>12</v>
      </c>
      <c r="F25" s="7">
        <v>1690</v>
      </c>
      <c r="G25" s="5"/>
    </row>
    <row r="26" spans="2:7" x14ac:dyDescent="0.25">
      <c r="B26" s="5" t="s">
        <v>93</v>
      </c>
      <c r="C26" s="6">
        <v>44995</v>
      </c>
      <c r="D26" s="5" t="s">
        <v>13</v>
      </c>
      <c r="E26" s="5" t="s">
        <v>12</v>
      </c>
      <c r="F26" s="7">
        <v>4680</v>
      </c>
      <c r="G26" s="5"/>
    </row>
    <row r="27" spans="2:7" x14ac:dyDescent="0.25">
      <c r="B27" s="5" t="s">
        <v>94</v>
      </c>
      <c r="C27" s="6">
        <v>45008</v>
      </c>
      <c r="D27" s="5" t="s">
        <v>13</v>
      </c>
      <c r="E27" s="5" t="s">
        <v>12</v>
      </c>
      <c r="F27" s="7">
        <v>1885</v>
      </c>
      <c r="G27" s="5"/>
    </row>
    <row r="28" spans="2:7" x14ac:dyDescent="0.25">
      <c r="B28" s="5" t="s">
        <v>95</v>
      </c>
      <c r="C28" s="6">
        <v>45009</v>
      </c>
      <c r="D28" s="5" t="s">
        <v>13</v>
      </c>
      <c r="E28" s="5" t="s">
        <v>12</v>
      </c>
      <c r="F28" s="7">
        <v>6000.4</v>
      </c>
      <c r="G28" s="5"/>
    </row>
    <row r="29" spans="2:7" x14ac:dyDescent="0.25">
      <c r="B29" s="5" t="s">
        <v>96</v>
      </c>
      <c r="C29" s="6">
        <v>45012</v>
      </c>
      <c r="D29" s="5" t="s">
        <v>13</v>
      </c>
      <c r="E29" s="5" t="s">
        <v>12</v>
      </c>
      <c r="F29" s="7">
        <v>4380</v>
      </c>
      <c r="G29" s="5"/>
    </row>
    <row r="30" spans="2:7" x14ac:dyDescent="0.25">
      <c r="B30" s="5"/>
      <c r="C30" s="6"/>
      <c r="D30" s="5"/>
      <c r="E30" s="5"/>
      <c r="F30" s="8">
        <f>+F10+F11+F12+F13+F14+F15+F16+F17+F19+F18+F20+F21+F22+F23+F24+F25+F26+F27+F28+F29</f>
        <v>65665.61</v>
      </c>
      <c r="G30" s="5"/>
    </row>
    <row r="31" spans="2:7" ht="8.25" customHeight="1" x14ac:dyDescent="0.25">
      <c r="B31" s="5"/>
      <c r="C31" s="6"/>
      <c r="D31" s="5"/>
      <c r="E31" s="5"/>
      <c r="F31" s="8"/>
      <c r="G31" s="5"/>
    </row>
    <row r="32" spans="2:7" x14ac:dyDescent="0.25">
      <c r="B32" s="6" t="s">
        <v>97</v>
      </c>
      <c r="C32" s="6">
        <v>45013</v>
      </c>
      <c r="D32" s="5" t="s">
        <v>62</v>
      </c>
      <c r="E32" s="12" t="s">
        <v>98</v>
      </c>
      <c r="F32" s="7">
        <v>219893.46</v>
      </c>
      <c r="G32" s="5"/>
    </row>
    <row r="33" spans="2:7" x14ac:dyDescent="0.25">
      <c r="B33" s="5"/>
      <c r="C33" s="6"/>
      <c r="D33" s="5"/>
      <c r="E33" s="5"/>
      <c r="F33" s="8">
        <f>SUM(F32:F32)</f>
        <v>219893.46</v>
      </c>
      <c r="G33" s="5"/>
    </row>
    <row r="34" spans="2:7" x14ac:dyDescent="0.25">
      <c r="B34" s="5"/>
      <c r="C34" s="6"/>
      <c r="D34" s="5"/>
      <c r="E34" s="5"/>
      <c r="F34" s="8"/>
      <c r="G34" s="5"/>
    </row>
    <row r="35" spans="2:7" ht="30" x14ac:dyDescent="0.25">
      <c r="B35" s="5" t="s">
        <v>99</v>
      </c>
      <c r="C35" s="6">
        <v>45012</v>
      </c>
      <c r="D35" s="5" t="s">
        <v>14</v>
      </c>
      <c r="E35" s="12" t="s">
        <v>100</v>
      </c>
      <c r="F35" s="7">
        <v>43078.26</v>
      </c>
      <c r="G35" s="5"/>
    </row>
    <row r="36" spans="2:7" x14ac:dyDescent="0.25">
      <c r="B36" s="5"/>
      <c r="C36" s="6"/>
      <c r="D36" s="5"/>
      <c r="E36" s="5"/>
      <c r="F36" s="8">
        <v>43078.26</v>
      </c>
      <c r="G36" s="5"/>
    </row>
    <row r="37" spans="2:7" x14ac:dyDescent="0.25">
      <c r="B37" s="5"/>
      <c r="C37" s="6"/>
      <c r="D37" s="5"/>
      <c r="E37" s="5"/>
      <c r="F37" s="8"/>
      <c r="G37" s="5"/>
    </row>
    <row r="38" spans="2:7" x14ac:dyDescent="0.25">
      <c r="B38" s="5" t="s">
        <v>7</v>
      </c>
      <c r="C38" s="6">
        <v>44986</v>
      </c>
      <c r="D38" s="5" t="s">
        <v>101</v>
      </c>
      <c r="E38" s="5" t="s">
        <v>102</v>
      </c>
      <c r="F38" s="7">
        <v>5274.6</v>
      </c>
      <c r="G38" s="5"/>
    </row>
    <row r="39" spans="2:7" x14ac:dyDescent="0.25">
      <c r="B39" s="5"/>
      <c r="C39" s="6"/>
      <c r="D39" s="5"/>
      <c r="E39" s="5"/>
      <c r="F39" s="8">
        <v>5274.6</v>
      </c>
      <c r="G39" s="5"/>
    </row>
    <row r="40" spans="2:7" ht="14.25" customHeight="1" x14ac:dyDescent="0.25">
      <c r="B40" s="5"/>
      <c r="C40" s="6"/>
      <c r="D40" s="5"/>
      <c r="E40" s="5"/>
      <c r="F40" s="8"/>
      <c r="G40" s="5"/>
    </row>
    <row r="41" spans="2:7" x14ac:dyDescent="0.25">
      <c r="B41" s="5" t="s">
        <v>78</v>
      </c>
      <c r="C41" s="6">
        <v>44974</v>
      </c>
      <c r="D41" s="5" t="s">
        <v>72</v>
      </c>
      <c r="E41" s="5" t="s">
        <v>79</v>
      </c>
      <c r="F41" s="7">
        <v>148680</v>
      </c>
      <c r="G41" s="5"/>
    </row>
    <row r="42" spans="2:7" x14ac:dyDescent="0.25">
      <c r="B42" s="5"/>
      <c r="C42" s="6"/>
      <c r="D42" s="5"/>
      <c r="E42" s="5"/>
      <c r="F42" s="8">
        <f>+F41</f>
        <v>148680</v>
      </c>
      <c r="G42" s="5"/>
    </row>
    <row r="43" spans="2:7" x14ac:dyDescent="0.25">
      <c r="B43" s="5"/>
      <c r="C43" s="6"/>
      <c r="D43" s="5"/>
      <c r="E43" s="5"/>
      <c r="F43" s="8"/>
      <c r="G43" s="5"/>
    </row>
    <row r="44" spans="2:7" x14ac:dyDescent="0.25">
      <c r="B44" s="5" t="s">
        <v>103</v>
      </c>
      <c r="C44" s="6">
        <v>45006</v>
      </c>
      <c r="D44" s="5" t="s">
        <v>42</v>
      </c>
      <c r="E44" s="24" t="s">
        <v>104</v>
      </c>
      <c r="F44" s="7">
        <v>5500</v>
      </c>
      <c r="G44" s="5"/>
    </row>
    <row r="45" spans="2:7" x14ac:dyDescent="0.25">
      <c r="B45" s="5" t="s">
        <v>105</v>
      </c>
      <c r="C45" s="6">
        <v>45008</v>
      </c>
      <c r="D45" s="5" t="s">
        <v>42</v>
      </c>
      <c r="E45" s="25"/>
      <c r="F45" s="7">
        <v>8700</v>
      </c>
      <c r="G45" s="5"/>
    </row>
    <row r="46" spans="2:7" x14ac:dyDescent="0.25">
      <c r="B46" s="5"/>
      <c r="C46" s="6"/>
      <c r="D46" s="5"/>
      <c r="E46" s="5"/>
      <c r="F46" s="8">
        <f>+F44+F45</f>
        <v>14200</v>
      </c>
      <c r="G46" s="5"/>
    </row>
    <row r="47" spans="2:7" ht="15" customHeight="1" x14ac:dyDescent="0.25">
      <c r="B47" s="5"/>
      <c r="C47" s="6"/>
      <c r="D47" s="5"/>
      <c r="E47" s="5"/>
      <c r="F47" s="8"/>
      <c r="G47" s="5"/>
    </row>
    <row r="48" spans="2:7" x14ac:dyDescent="0.25">
      <c r="B48" s="5" t="s">
        <v>80</v>
      </c>
      <c r="C48" s="6">
        <v>44981</v>
      </c>
      <c r="D48" s="5" t="s">
        <v>15</v>
      </c>
      <c r="E48" s="5" t="s">
        <v>81</v>
      </c>
      <c r="F48" s="7">
        <v>40179</v>
      </c>
      <c r="G48" s="5"/>
    </row>
    <row r="49" spans="2:7" x14ac:dyDescent="0.25">
      <c r="B49" s="5"/>
      <c r="C49" s="6"/>
      <c r="D49" s="5"/>
      <c r="E49" s="5"/>
      <c r="F49" s="8">
        <v>40179</v>
      </c>
      <c r="G49" s="5"/>
    </row>
    <row r="50" spans="2:7" ht="7.5" customHeight="1" x14ac:dyDescent="0.25">
      <c r="B50" s="5"/>
      <c r="C50" s="6"/>
      <c r="D50" s="5"/>
      <c r="E50" s="5"/>
      <c r="F50" s="8"/>
      <c r="G50" s="5"/>
    </row>
    <row r="51" spans="2:7" x14ac:dyDescent="0.25">
      <c r="B51" s="5" t="s">
        <v>106</v>
      </c>
      <c r="C51" s="6">
        <v>45013</v>
      </c>
      <c r="D51" s="5" t="s">
        <v>16</v>
      </c>
      <c r="E51" s="5" t="s">
        <v>73</v>
      </c>
      <c r="F51" s="7">
        <v>5691.28</v>
      </c>
      <c r="G51" s="5"/>
    </row>
    <row r="52" spans="2:7" x14ac:dyDescent="0.25">
      <c r="B52" s="5" t="s">
        <v>107</v>
      </c>
      <c r="C52" s="6">
        <v>45013</v>
      </c>
      <c r="D52" s="5" t="s">
        <v>16</v>
      </c>
      <c r="E52" s="5" t="s">
        <v>73</v>
      </c>
      <c r="F52" s="7">
        <v>94795.56</v>
      </c>
      <c r="G52" s="5"/>
    </row>
    <row r="53" spans="2:7" x14ac:dyDescent="0.25">
      <c r="B53" s="5" t="s">
        <v>108</v>
      </c>
      <c r="C53" s="6">
        <v>45013</v>
      </c>
      <c r="D53" s="5" t="s">
        <v>16</v>
      </c>
      <c r="E53" s="5" t="s">
        <v>73</v>
      </c>
      <c r="F53" s="7">
        <v>51674.26</v>
      </c>
      <c r="G53" s="5"/>
    </row>
    <row r="54" spans="2:7" x14ac:dyDescent="0.25">
      <c r="B54" s="5"/>
      <c r="C54" s="6"/>
      <c r="D54" s="5"/>
      <c r="E54" s="5"/>
      <c r="F54" s="8">
        <f>SUM(F51:F53)</f>
        <v>152161.1</v>
      </c>
      <c r="G54" s="5"/>
    </row>
    <row r="55" spans="2:7" ht="9.75" customHeight="1" x14ac:dyDescent="0.25">
      <c r="B55" s="5"/>
      <c r="C55" s="6"/>
      <c r="D55" s="5"/>
      <c r="E55" s="5"/>
      <c r="F55" s="8"/>
      <c r="G55" s="5"/>
    </row>
    <row r="56" spans="2:7" x14ac:dyDescent="0.25">
      <c r="B56" s="5" t="s">
        <v>82</v>
      </c>
      <c r="C56" s="6">
        <v>44967</v>
      </c>
      <c r="D56" s="5" t="s">
        <v>17</v>
      </c>
      <c r="E56" s="5" t="s">
        <v>83</v>
      </c>
      <c r="F56" s="7">
        <v>40160.120000000003</v>
      </c>
      <c r="G56" s="5"/>
    </row>
    <row r="57" spans="2:7" x14ac:dyDescent="0.25">
      <c r="B57" s="5" t="s">
        <v>109</v>
      </c>
      <c r="C57" s="6">
        <v>45008</v>
      </c>
      <c r="D57" s="5" t="s">
        <v>17</v>
      </c>
      <c r="E57" s="5" t="s">
        <v>83</v>
      </c>
      <c r="F57" s="7">
        <v>145827.66</v>
      </c>
      <c r="G57" s="5"/>
    </row>
    <row r="58" spans="2:7" x14ac:dyDescent="0.25">
      <c r="B58" s="5"/>
      <c r="C58" s="6"/>
      <c r="D58" s="5"/>
      <c r="E58" s="5"/>
      <c r="F58" s="8">
        <f>40160.12+F57</f>
        <v>185987.78</v>
      </c>
      <c r="G58" s="5"/>
    </row>
    <row r="59" spans="2:7" ht="9" customHeight="1" x14ac:dyDescent="0.25">
      <c r="B59" s="6"/>
      <c r="C59" s="6"/>
      <c r="D59" s="5"/>
      <c r="E59" s="5"/>
      <c r="F59" s="8"/>
      <c r="G59" s="5"/>
    </row>
    <row r="60" spans="2:7" ht="30" x14ac:dyDescent="0.25">
      <c r="B60" s="5" t="s">
        <v>63</v>
      </c>
      <c r="C60" s="6">
        <v>44910</v>
      </c>
      <c r="D60" s="5" t="s">
        <v>18</v>
      </c>
      <c r="E60" s="12" t="s">
        <v>64</v>
      </c>
      <c r="F60" s="7">
        <v>9626.9</v>
      </c>
      <c r="G60" s="5"/>
    </row>
    <row r="61" spans="2:7" ht="30" x14ac:dyDescent="0.25">
      <c r="B61" s="5" t="s">
        <v>110</v>
      </c>
      <c r="C61" s="6">
        <v>44992</v>
      </c>
      <c r="D61" s="5" t="s">
        <v>18</v>
      </c>
      <c r="E61" s="12" t="s">
        <v>111</v>
      </c>
      <c r="F61" s="7">
        <v>54228.46</v>
      </c>
      <c r="G61" s="5"/>
    </row>
    <row r="62" spans="2:7" ht="30" x14ac:dyDescent="0.25">
      <c r="B62" s="5" t="s">
        <v>112</v>
      </c>
      <c r="C62" s="6">
        <v>44992</v>
      </c>
      <c r="D62" s="5" t="s">
        <v>18</v>
      </c>
      <c r="E62" s="12" t="s">
        <v>113</v>
      </c>
      <c r="F62" s="7">
        <v>6412.56</v>
      </c>
      <c r="G62" s="5"/>
    </row>
    <row r="63" spans="2:7" ht="30" x14ac:dyDescent="0.25">
      <c r="B63" s="5" t="s">
        <v>114</v>
      </c>
      <c r="C63" s="6">
        <v>44993</v>
      </c>
      <c r="D63" s="5" t="s">
        <v>18</v>
      </c>
      <c r="E63" s="12" t="s">
        <v>115</v>
      </c>
      <c r="F63" s="7">
        <v>1914.43</v>
      </c>
      <c r="G63" s="5"/>
    </row>
    <row r="64" spans="2:7" ht="30" x14ac:dyDescent="0.25">
      <c r="B64" s="5" t="s">
        <v>116</v>
      </c>
      <c r="C64" s="6">
        <v>44994</v>
      </c>
      <c r="D64" s="5" t="s">
        <v>18</v>
      </c>
      <c r="E64" s="12" t="s">
        <v>117</v>
      </c>
      <c r="F64" s="7">
        <v>47566.05</v>
      </c>
      <c r="G64" s="5"/>
    </row>
    <row r="65" spans="2:8" x14ac:dyDescent="0.25">
      <c r="B65" s="5"/>
      <c r="C65" s="5"/>
      <c r="D65" s="5"/>
      <c r="E65" s="5"/>
      <c r="F65" s="8">
        <f>+F60+F61+F62+F63+F64</f>
        <v>119748.4</v>
      </c>
      <c r="G65" s="5"/>
    </row>
    <row r="66" spans="2:8" ht="9" customHeight="1" x14ac:dyDescent="0.25">
      <c r="B66" s="5"/>
      <c r="C66" s="5"/>
      <c r="D66" s="5"/>
      <c r="E66" s="5"/>
      <c r="F66" s="8"/>
      <c r="G66" s="5"/>
      <c r="H66" s="11"/>
    </row>
    <row r="67" spans="2:8" x14ac:dyDescent="0.25">
      <c r="B67" s="5" t="s">
        <v>151</v>
      </c>
      <c r="C67" s="6">
        <v>45016</v>
      </c>
      <c r="D67" s="5" t="s">
        <v>19</v>
      </c>
      <c r="E67" s="5" t="s">
        <v>90</v>
      </c>
      <c r="F67" s="7">
        <v>625472.78</v>
      </c>
      <c r="G67" s="5"/>
    </row>
    <row r="68" spans="2:8" x14ac:dyDescent="0.25">
      <c r="B68" s="5" t="s">
        <v>152</v>
      </c>
      <c r="C68" s="6">
        <v>45016</v>
      </c>
      <c r="D68" s="5" t="s">
        <v>19</v>
      </c>
      <c r="E68" s="5" t="s">
        <v>90</v>
      </c>
      <c r="F68" s="7">
        <v>189377.49</v>
      </c>
      <c r="G68" s="5"/>
    </row>
    <row r="69" spans="2:8" x14ac:dyDescent="0.25">
      <c r="B69" s="5"/>
      <c r="C69" s="5"/>
      <c r="D69" s="5"/>
      <c r="E69" s="5"/>
      <c r="F69" s="8">
        <f>SUM(F67:F68)</f>
        <v>814850.27</v>
      </c>
      <c r="G69" s="5"/>
    </row>
    <row r="70" spans="2:8" ht="14.25" customHeight="1" x14ac:dyDescent="0.25">
      <c r="B70" s="5"/>
      <c r="C70" s="5"/>
      <c r="D70" s="5"/>
      <c r="E70" s="5"/>
      <c r="F70" s="8"/>
      <c r="G70" s="5"/>
    </row>
    <row r="71" spans="2:8" x14ac:dyDescent="0.25">
      <c r="B71" s="6" t="s">
        <v>5</v>
      </c>
      <c r="C71" s="6">
        <v>44391</v>
      </c>
      <c r="D71" s="5" t="s">
        <v>36</v>
      </c>
      <c r="E71" s="5" t="s">
        <v>3</v>
      </c>
      <c r="F71" s="7">
        <v>101845.8</v>
      </c>
      <c r="G71" s="5"/>
    </row>
    <row r="72" spans="2:8" x14ac:dyDescent="0.25">
      <c r="B72" s="5"/>
      <c r="C72" s="5"/>
      <c r="D72" s="5"/>
      <c r="E72" s="5"/>
      <c r="F72" s="8">
        <v>101845.8</v>
      </c>
      <c r="G72" s="5"/>
    </row>
    <row r="73" spans="2:8" ht="10.5" customHeight="1" x14ac:dyDescent="0.25">
      <c r="B73" s="5"/>
      <c r="C73" s="5"/>
      <c r="D73" s="5"/>
      <c r="E73" s="5"/>
      <c r="F73" s="5"/>
      <c r="G73" s="5"/>
    </row>
    <row r="74" spans="2:8" x14ac:dyDescent="0.25">
      <c r="B74" s="6" t="s">
        <v>6</v>
      </c>
      <c r="C74" s="6">
        <v>44251</v>
      </c>
      <c r="D74" s="5" t="s">
        <v>37</v>
      </c>
      <c r="E74" s="5" t="s">
        <v>3</v>
      </c>
      <c r="F74" s="7">
        <v>55365.599999999999</v>
      </c>
      <c r="G74" s="5"/>
    </row>
    <row r="75" spans="2:8" ht="11.25" customHeight="1" x14ac:dyDescent="0.25">
      <c r="B75" s="5"/>
      <c r="C75" s="5"/>
      <c r="D75" s="5"/>
      <c r="E75" s="5"/>
      <c r="F75" s="8">
        <f>+F74</f>
        <v>55365.599999999999</v>
      </c>
      <c r="G75" s="5"/>
    </row>
    <row r="76" spans="2:8" x14ac:dyDescent="0.25">
      <c r="B76" s="5"/>
      <c r="C76" s="5"/>
      <c r="D76" s="5"/>
      <c r="E76" s="5"/>
      <c r="F76" s="8"/>
      <c r="G76" s="5"/>
    </row>
    <row r="77" spans="2:8" x14ac:dyDescent="0.25">
      <c r="B77" s="5" t="s">
        <v>118</v>
      </c>
      <c r="C77" s="6">
        <v>44991</v>
      </c>
      <c r="D77" s="5" t="s">
        <v>20</v>
      </c>
      <c r="E77" s="5" t="s">
        <v>119</v>
      </c>
      <c r="F77" s="7">
        <v>61720.84</v>
      </c>
      <c r="G77" s="5"/>
    </row>
    <row r="78" spans="2:8" x14ac:dyDescent="0.25">
      <c r="B78" s="5"/>
      <c r="C78" s="5"/>
      <c r="D78" s="5"/>
      <c r="E78" s="5"/>
      <c r="F78" s="8">
        <v>61720.84</v>
      </c>
      <c r="G78" s="5"/>
    </row>
    <row r="79" spans="2:8" x14ac:dyDescent="0.25">
      <c r="B79" s="5"/>
      <c r="C79" s="5"/>
      <c r="D79" s="5"/>
      <c r="E79" s="5"/>
      <c r="F79" s="8"/>
      <c r="G79" s="5"/>
    </row>
    <row r="80" spans="2:8" x14ac:dyDescent="0.25">
      <c r="B80" s="5" t="s">
        <v>120</v>
      </c>
      <c r="C80" s="6">
        <v>45010</v>
      </c>
      <c r="D80" s="5" t="s">
        <v>21</v>
      </c>
      <c r="E80" s="5" t="s">
        <v>45</v>
      </c>
      <c r="F80" s="7">
        <v>57985.2</v>
      </c>
      <c r="G80" s="5"/>
    </row>
    <row r="81" spans="2:7" x14ac:dyDescent="0.25">
      <c r="B81" s="5" t="s">
        <v>121</v>
      </c>
      <c r="C81" s="6">
        <v>45012</v>
      </c>
      <c r="D81" s="5" t="s">
        <v>21</v>
      </c>
      <c r="E81" s="5" t="s">
        <v>45</v>
      </c>
      <c r="F81" s="7">
        <v>250254.4</v>
      </c>
      <c r="G81" s="5"/>
    </row>
    <row r="82" spans="2:7" x14ac:dyDescent="0.25">
      <c r="B82" s="5"/>
      <c r="C82" s="5"/>
      <c r="D82" s="5"/>
      <c r="E82" s="5"/>
      <c r="F82" s="8">
        <f>+F80+F81</f>
        <v>308239.59999999998</v>
      </c>
      <c r="G82" s="5"/>
    </row>
    <row r="83" spans="2:7" x14ac:dyDescent="0.25">
      <c r="B83" s="5"/>
      <c r="C83" s="5"/>
      <c r="D83" s="5"/>
      <c r="E83" s="5"/>
      <c r="F83" s="8"/>
      <c r="G83" s="5"/>
    </row>
    <row r="84" spans="2:7" x14ac:dyDescent="0.25">
      <c r="B84" s="5" t="s">
        <v>122</v>
      </c>
      <c r="C84" s="6">
        <v>45006</v>
      </c>
      <c r="D84" s="5" t="s">
        <v>33</v>
      </c>
      <c r="E84" s="5" t="s">
        <v>123</v>
      </c>
      <c r="F84" s="7">
        <v>140000</v>
      </c>
      <c r="G84" s="5"/>
    </row>
    <row r="85" spans="2:7" x14ac:dyDescent="0.25">
      <c r="B85" s="5"/>
      <c r="C85" s="5"/>
      <c r="D85" s="5"/>
      <c r="E85" s="5"/>
      <c r="F85" s="8">
        <f>+F84</f>
        <v>140000</v>
      </c>
      <c r="G85" s="5"/>
    </row>
    <row r="86" spans="2:7" x14ac:dyDescent="0.25">
      <c r="B86" s="5"/>
      <c r="C86" s="5"/>
      <c r="D86" s="5"/>
      <c r="E86" s="5"/>
      <c r="F86" s="8"/>
      <c r="G86" s="5"/>
    </row>
    <row r="87" spans="2:7" ht="30" x14ac:dyDescent="0.25">
      <c r="B87" s="5" t="s">
        <v>44</v>
      </c>
      <c r="C87" s="6">
        <v>44895</v>
      </c>
      <c r="D87" s="12" t="s">
        <v>22</v>
      </c>
      <c r="E87" s="12" t="s">
        <v>55</v>
      </c>
      <c r="F87" s="7">
        <v>795621.09</v>
      </c>
      <c r="G87" s="5"/>
    </row>
    <row r="88" spans="2:7" ht="30" x14ac:dyDescent="0.25">
      <c r="B88" s="5" t="s">
        <v>124</v>
      </c>
      <c r="C88" s="6">
        <v>45015</v>
      </c>
      <c r="D88" s="12" t="s">
        <v>22</v>
      </c>
      <c r="E88" s="12" t="s">
        <v>55</v>
      </c>
      <c r="F88" s="7">
        <v>926666.85</v>
      </c>
      <c r="G88" s="5"/>
    </row>
    <row r="89" spans="2:7" x14ac:dyDescent="0.25">
      <c r="B89" s="5"/>
      <c r="C89" s="5"/>
      <c r="D89" s="5"/>
      <c r="E89" s="5"/>
      <c r="F89" s="8">
        <f>795621.09+F88</f>
        <v>1722287.94</v>
      </c>
      <c r="G89" s="5"/>
    </row>
    <row r="90" spans="2:7" x14ac:dyDescent="0.25">
      <c r="B90" s="5"/>
      <c r="C90" s="5"/>
      <c r="D90" s="5"/>
      <c r="E90" s="5"/>
      <c r="F90" s="8"/>
      <c r="G90" s="5"/>
    </row>
    <row r="91" spans="2:7" x14ac:dyDescent="0.25">
      <c r="B91" s="5" t="s">
        <v>4</v>
      </c>
      <c r="C91" s="6">
        <v>44923</v>
      </c>
      <c r="D91" s="5" t="s">
        <v>65</v>
      </c>
      <c r="E91" s="5" t="s">
        <v>66</v>
      </c>
      <c r="F91" s="7">
        <v>13608</v>
      </c>
      <c r="G91" s="5"/>
    </row>
    <row r="92" spans="2:7" x14ac:dyDescent="0.25">
      <c r="B92" s="5"/>
      <c r="C92" s="6"/>
      <c r="D92" s="5"/>
      <c r="E92" s="5"/>
      <c r="F92" s="8">
        <f>+F91</f>
        <v>13608</v>
      </c>
      <c r="G92" s="5"/>
    </row>
    <row r="93" spans="2:7" ht="9.75" customHeight="1" x14ac:dyDescent="0.25">
      <c r="B93" s="5"/>
      <c r="C93" s="6"/>
      <c r="D93" s="5"/>
      <c r="E93" s="5"/>
      <c r="F93" s="8"/>
      <c r="G93" s="5"/>
    </row>
    <row r="94" spans="2:7" ht="30" x14ac:dyDescent="0.25">
      <c r="B94" s="5" t="s">
        <v>4</v>
      </c>
      <c r="C94" s="6">
        <v>45005</v>
      </c>
      <c r="D94" s="5" t="s">
        <v>125</v>
      </c>
      <c r="E94" s="20" t="s">
        <v>126</v>
      </c>
      <c r="F94" s="7">
        <v>123310</v>
      </c>
      <c r="G94" s="5"/>
    </row>
    <row r="95" spans="2:7" x14ac:dyDescent="0.25">
      <c r="B95" s="5"/>
      <c r="C95" s="6"/>
      <c r="D95" s="5"/>
      <c r="E95" s="12"/>
      <c r="F95" s="8">
        <f>+F94</f>
        <v>123310</v>
      </c>
      <c r="G95" s="5"/>
    </row>
    <row r="96" spans="2:7" ht="15" customHeight="1" x14ac:dyDescent="0.25">
      <c r="B96" s="5"/>
      <c r="C96" s="6"/>
      <c r="D96" s="5"/>
      <c r="E96" s="12"/>
      <c r="F96" s="8"/>
      <c r="G96" s="5"/>
    </row>
    <row r="97" spans="2:7" x14ac:dyDescent="0.25">
      <c r="B97" s="5" t="s">
        <v>128</v>
      </c>
      <c r="C97" s="6">
        <v>44998</v>
      </c>
      <c r="D97" s="5" t="s">
        <v>127</v>
      </c>
      <c r="E97" s="12" t="s">
        <v>129</v>
      </c>
      <c r="F97" s="7">
        <v>6472.3</v>
      </c>
      <c r="G97" s="5"/>
    </row>
    <row r="98" spans="2:7" x14ac:dyDescent="0.25">
      <c r="B98" s="5"/>
      <c r="C98" s="6"/>
      <c r="D98" s="5"/>
      <c r="E98" s="5"/>
      <c r="F98" s="8">
        <v>6472.3</v>
      </c>
      <c r="G98" s="5"/>
    </row>
    <row r="99" spans="2:7" x14ac:dyDescent="0.25">
      <c r="B99" s="5"/>
      <c r="C99" s="6"/>
      <c r="D99" s="5"/>
      <c r="E99" s="5"/>
      <c r="F99" s="8"/>
      <c r="G99" s="5"/>
    </row>
    <row r="100" spans="2:7" x14ac:dyDescent="0.25">
      <c r="B100" s="5" t="s">
        <v>131</v>
      </c>
      <c r="C100" s="6">
        <v>44981</v>
      </c>
      <c r="D100" s="5" t="s">
        <v>130</v>
      </c>
      <c r="E100" s="5" t="s">
        <v>132</v>
      </c>
      <c r="F100" s="7">
        <v>6745.95</v>
      </c>
      <c r="G100" s="5"/>
    </row>
    <row r="101" spans="2:7" x14ac:dyDescent="0.25">
      <c r="B101" s="5"/>
      <c r="C101" s="6"/>
      <c r="D101" s="5"/>
      <c r="E101" s="5"/>
      <c r="F101" s="8">
        <v>6745.95</v>
      </c>
      <c r="G101" s="5"/>
    </row>
    <row r="102" spans="2:7" x14ac:dyDescent="0.25">
      <c r="B102" s="5"/>
      <c r="C102" s="6"/>
      <c r="D102" s="5"/>
      <c r="E102" s="5"/>
      <c r="F102" s="8"/>
      <c r="G102" s="5"/>
    </row>
    <row r="103" spans="2:7" x14ac:dyDescent="0.25">
      <c r="B103" s="5" t="s">
        <v>135</v>
      </c>
      <c r="C103" s="6">
        <v>44993</v>
      </c>
      <c r="D103" s="5" t="s">
        <v>133</v>
      </c>
      <c r="E103" s="5" t="s">
        <v>134</v>
      </c>
      <c r="F103" s="7">
        <v>48383.62</v>
      </c>
      <c r="G103" s="5"/>
    </row>
    <row r="104" spans="2:7" x14ac:dyDescent="0.25">
      <c r="B104" s="5"/>
      <c r="C104" s="6"/>
      <c r="D104" s="5"/>
      <c r="E104" s="5"/>
      <c r="F104" s="8">
        <v>48383.62</v>
      </c>
      <c r="G104" s="5"/>
    </row>
    <row r="105" spans="2:7" x14ac:dyDescent="0.25">
      <c r="B105" s="5"/>
      <c r="C105" s="6"/>
      <c r="D105" s="5"/>
      <c r="E105" s="5"/>
      <c r="F105" s="8"/>
      <c r="G105" s="5"/>
    </row>
    <row r="106" spans="2:7" x14ac:dyDescent="0.25">
      <c r="B106" s="5" t="s">
        <v>136</v>
      </c>
      <c r="C106" s="6">
        <v>45006</v>
      </c>
      <c r="D106" s="5" t="s">
        <v>24</v>
      </c>
      <c r="E106" s="5" t="s">
        <v>137</v>
      </c>
      <c r="F106" s="7">
        <v>22140</v>
      </c>
      <c r="G106" s="5"/>
    </row>
    <row r="107" spans="2:7" x14ac:dyDescent="0.25">
      <c r="B107" s="5"/>
      <c r="C107" s="6"/>
      <c r="D107" s="5"/>
      <c r="E107" s="5"/>
      <c r="F107" s="8">
        <f>+F106</f>
        <v>22140</v>
      </c>
      <c r="G107" s="5"/>
    </row>
    <row r="108" spans="2:7" x14ac:dyDescent="0.25">
      <c r="B108" s="5"/>
      <c r="C108" s="6"/>
      <c r="D108" s="5"/>
      <c r="E108" s="5"/>
      <c r="F108" s="8"/>
      <c r="G108" s="5"/>
    </row>
    <row r="109" spans="2:7" x14ac:dyDescent="0.25">
      <c r="B109" s="5" t="s">
        <v>138</v>
      </c>
      <c r="C109" s="6">
        <v>45005</v>
      </c>
      <c r="D109" s="5" t="s">
        <v>23</v>
      </c>
      <c r="E109" s="5" t="s">
        <v>45</v>
      </c>
      <c r="F109" s="7">
        <v>59708</v>
      </c>
      <c r="G109" s="5"/>
    </row>
    <row r="110" spans="2:7" x14ac:dyDescent="0.25">
      <c r="B110" s="5"/>
      <c r="C110" s="6"/>
      <c r="D110" s="5"/>
      <c r="E110" s="5"/>
      <c r="F110" s="8">
        <f>+F109</f>
        <v>59708</v>
      </c>
      <c r="G110" s="5"/>
    </row>
    <row r="111" spans="2:7" ht="14.25" customHeight="1" x14ac:dyDescent="0.25">
      <c r="B111" s="5"/>
      <c r="C111" s="6"/>
      <c r="D111" s="5"/>
      <c r="E111" s="5"/>
      <c r="F111" s="8"/>
      <c r="G111" s="5"/>
    </row>
    <row r="112" spans="2:7" x14ac:dyDescent="0.25">
      <c r="B112" s="5" t="s">
        <v>52</v>
      </c>
      <c r="C112" s="6">
        <v>44837</v>
      </c>
      <c r="D112" s="5" t="s">
        <v>25</v>
      </c>
      <c r="E112" s="5" t="s">
        <v>53</v>
      </c>
      <c r="F112" s="7">
        <v>15045</v>
      </c>
      <c r="G112" s="5"/>
    </row>
    <row r="113" spans="2:7" x14ac:dyDescent="0.25">
      <c r="B113" s="5" t="s">
        <v>56</v>
      </c>
      <c r="C113" s="6">
        <v>44866</v>
      </c>
      <c r="D113" s="5" t="s">
        <v>25</v>
      </c>
      <c r="E113" s="5" t="s">
        <v>85</v>
      </c>
      <c r="F113" s="7">
        <v>15045</v>
      </c>
      <c r="G113" s="5"/>
    </row>
    <row r="114" spans="2:7" x14ac:dyDescent="0.25">
      <c r="B114" s="5" t="s">
        <v>67</v>
      </c>
      <c r="C114" s="6">
        <v>44896</v>
      </c>
      <c r="D114" s="5" t="s">
        <v>25</v>
      </c>
      <c r="E114" s="5" t="s">
        <v>86</v>
      </c>
      <c r="F114" s="7">
        <v>15045</v>
      </c>
      <c r="G114" s="5"/>
    </row>
    <row r="115" spans="2:7" x14ac:dyDescent="0.25">
      <c r="B115" s="5" t="s">
        <v>139</v>
      </c>
      <c r="C115" s="6">
        <v>44986</v>
      </c>
      <c r="D115" s="5" t="s">
        <v>25</v>
      </c>
      <c r="E115" s="5" t="s">
        <v>140</v>
      </c>
      <c r="F115" s="7">
        <v>10030</v>
      </c>
      <c r="G115" s="5"/>
    </row>
    <row r="116" spans="2:7" x14ac:dyDescent="0.25">
      <c r="B116" s="5" t="s">
        <v>141</v>
      </c>
      <c r="C116" s="6">
        <v>44994</v>
      </c>
      <c r="D116" s="5" t="s">
        <v>25</v>
      </c>
      <c r="E116" s="5" t="s">
        <v>140</v>
      </c>
      <c r="F116" s="7">
        <v>10030</v>
      </c>
      <c r="G116" s="5"/>
    </row>
    <row r="117" spans="2:7" x14ac:dyDescent="0.25">
      <c r="B117" s="5"/>
      <c r="C117" s="6"/>
      <c r="D117" s="5"/>
      <c r="E117" s="5"/>
      <c r="F117" s="8">
        <f>SUM(F112:F114)+F115+F116</f>
        <v>65195</v>
      </c>
      <c r="G117" s="5"/>
    </row>
    <row r="118" spans="2:7" ht="9.75" customHeight="1" x14ac:dyDescent="0.25">
      <c r="B118" s="5"/>
      <c r="C118" s="6"/>
      <c r="D118" s="5"/>
      <c r="E118" s="5"/>
      <c r="F118" s="8"/>
      <c r="G118" s="5"/>
    </row>
    <row r="119" spans="2:7" x14ac:dyDescent="0.25">
      <c r="B119" s="5" t="s">
        <v>48</v>
      </c>
      <c r="C119" s="6">
        <v>44805</v>
      </c>
      <c r="D119" s="5" t="s">
        <v>49</v>
      </c>
      <c r="E119" s="5" t="s">
        <v>50</v>
      </c>
      <c r="F119" s="7">
        <v>88776</v>
      </c>
      <c r="G119" s="5"/>
    </row>
    <row r="120" spans="2:7" x14ac:dyDescent="0.25">
      <c r="B120" s="5"/>
      <c r="C120" s="6"/>
      <c r="D120" s="5"/>
      <c r="E120" s="5"/>
      <c r="F120" s="8">
        <v>88776</v>
      </c>
      <c r="G120" s="5"/>
    </row>
    <row r="121" spans="2:7" x14ac:dyDescent="0.25">
      <c r="B121" s="5"/>
      <c r="C121" s="6"/>
      <c r="D121" s="5"/>
      <c r="E121" s="5"/>
      <c r="F121" s="8"/>
      <c r="G121" s="5"/>
    </row>
    <row r="122" spans="2:7" x14ac:dyDescent="0.25">
      <c r="B122" s="5" t="s">
        <v>54</v>
      </c>
      <c r="C122" s="6">
        <v>44999</v>
      </c>
      <c r="D122" s="5" t="s">
        <v>142</v>
      </c>
      <c r="E122" s="5" t="s">
        <v>143</v>
      </c>
      <c r="F122" s="7">
        <v>41244.82</v>
      </c>
      <c r="G122" s="5"/>
    </row>
    <row r="123" spans="2:7" x14ac:dyDescent="0.25">
      <c r="B123" s="5"/>
      <c r="C123" s="6"/>
      <c r="D123" s="5"/>
      <c r="E123" s="5"/>
      <c r="F123" s="8">
        <v>41244.82</v>
      </c>
      <c r="G123" s="5"/>
    </row>
    <row r="124" spans="2:7" x14ac:dyDescent="0.25">
      <c r="B124" s="5"/>
      <c r="C124" s="6"/>
      <c r="D124" s="5"/>
      <c r="E124" s="5"/>
      <c r="F124" s="8"/>
      <c r="G124" s="5"/>
    </row>
    <row r="125" spans="2:7" x14ac:dyDescent="0.25">
      <c r="B125" s="5" t="s">
        <v>144</v>
      </c>
      <c r="C125" s="6">
        <v>45001</v>
      </c>
      <c r="D125" s="5" t="s">
        <v>51</v>
      </c>
      <c r="E125" s="5" t="s">
        <v>45</v>
      </c>
      <c r="F125" s="7">
        <v>24585</v>
      </c>
      <c r="G125" s="5"/>
    </row>
    <row r="126" spans="2:7" x14ac:dyDescent="0.25">
      <c r="B126" s="5"/>
      <c r="C126" s="6"/>
      <c r="D126" s="5"/>
      <c r="E126" s="5"/>
      <c r="F126" s="8">
        <v>24585</v>
      </c>
      <c r="G126" s="5"/>
    </row>
    <row r="127" spans="2:7" ht="12" customHeight="1" x14ac:dyDescent="0.25">
      <c r="B127" s="5"/>
      <c r="C127" s="6"/>
      <c r="D127" s="5"/>
      <c r="E127" s="5"/>
      <c r="F127" s="8"/>
      <c r="G127" s="5"/>
    </row>
    <row r="128" spans="2:7" ht="30" x14ac:dyDescent="0.25">
      <c r="B128" s="5" t="s">
        <v>26</v>
      </c>
      <c r="C128" s="6">
        <v>44698</v>
      </c>
      <c r="D128" s="12" t="s">
        <v>27</v>
      </c>
      <c r="E128" s="5" t="s">
        <v>43</v>
      </c>
      <c r="F128" s="7">
        <v>39869.839999999997</v>
      </c>
      <c r="G128" s="5"/>
    </row>
    <row r="129" spans="2:7" x14ac:dyDescent="0.25">
      <c r="B129" s="5"/>
      <c r="C129" s="6"/>
      <c r="D129" s="5"/>
      <c r="E129" s="5"/>
      <c r="F129" s="8">
        <v>39869.839999999997</v>
      </c>
      <c r="G129" s="5"/>
    </row>
    <row r="130" spans="2:7" x14ac:dyDescent="0.25">
      <c r="B130" s="5"/>
      <c r="C130" s="6"/>
      <c r="D130" s="5"/>
      <c r="E130" s="5"/>
      <c r="F130" s="8"/>
      <c r="G130" s="5"/>
    </row>
    <row r="131" spans="2:7" x14ac:dyDescent="0.25">
      <c r="B131" s="5" t="s">
        <v>145</v>
      </c>
      <c r="C131" s="6">
        <v>45001</v>
      </c>
      <c r="D131" s="5" t="s">
        <v>28</v>
      </c>
      <c r="E131" s="5" t="s">
        <v>146</v>
      </c>
      <c r="F131" s="7">
        <v>93529.19</v>
      </c>
      <c r="G131" s="5"/>
    </row>
    <row r="132" spans="2:7" x14ac:dyDescent="0.25">
      <c r="B132" s="5"/>
      <c r="C132" s="6"/>
      <c r="D132" s="5"/>
      <c r="E132" s="5"/>
      <c r="F132" s="8">
        <v>93529.19</v>
      </c>
      <c r="G132" s="5"/>
    </row>
    <row r="133" spans="2:7" ht="13.5" customHeight="1" x14ac:dyDescent="0.25">
      <c r="B133" s="5"/>
      <c r="C133" s="6"/>
      <c r="D133" s="5"/>
      <c r="E133" s="5"/>
      <c r="F133" s="8"/>
      <c r="G133" s="5"/>
    </row>
    <row r="134" spans="2:7" x14ac:dyDescent="0.25">
      <c r="B134" s="5" t="s">
        <v>87</v>
      </c>
      <c r="C134" s="6">
        <v>44977</v>
      </c>
      <c r="D134" s="5" t="s">
        <v>88</v>
      </c>
      <c r="E134" s="5" t="s">
        <v>89</v>
      </c>
      <c r="F134" s="7">
        <v>1200000</v>
      </c>
      <c r="G134" s="5"/>
    </row>
    <row r="135" spans="2:7" x14ac:dyDescent="0.25">
      <c r="B135" s="5"/>
      <c r="C135" s="6"/>
      <c r="D135" s="5"/>
      <c r="E135" s="5"/>
      <c r="F135" s="8">
        <v>1200000</v>
      </c>
      <c r="G135" s="5"/>
    </row>
    <row r="136" spans="2:7" x14ac:dyDescent="0.25">
      <c r="B136" s="5"/>
      <c r="C136" s="6"/>
      <c r="D136" s="5"/>
      <c r="E136" s="5"/>
      <c r="F136" s="8"/>
      <c r="G136" s="5"/>
    </row>
    <row r="137" spans="2:7" x14ac:dyDescent="0.25">
      <c r="B137" s="5" t="s">
        <v>148</v>
      </c>
      <c r="C137" s="6">
        <v>45000</v>
      </c>
      <c r="D137" s="5" t="s">
        <v>147</v>
      </c>
      <c r="E137" s="5" t="s">
        <v>149</v>
      </c>
      <c r="F137" s="7">
        <v>19080.599999999999</v>
      </c>
      <c r="G137" s="5"/>
    </row>
    <row r="138" spans="2:7" x14ac:dyDescent="0.25">
      <c r="B138" s="5"/>
      <c r="C138" s="6"/>
      <c r="D138" s="5"/>
      <c r="E138" s="5"/>
      <c r="F138" s="8">
        <f>+F137</f>
        <v>19080.599999999999</v>
      </c>
      <c r="G138" s="5"/>
    </row>
    <row r="139" spans="2:7" x14ac:dyDescent="0.25">
      <c r="B139" s="5"/>
      <c r="C139" s="6"/>
      <c r="D139" s="5"/>
      <c r="E139" s="5"/>
      <c r="F139" s="8"/>
      <c r="G139" s="5"/>
    </row>
    <row r="140" spans="2:7" ht="15" customHeight="1" x14ac:dyDescent="0.25">
      <c r="B140" s="5"/>
      <c r="C140" s="6"/>
      <c r="D140" s="5"/>
      <c r="E140" s="5"/>
      <c r="F140" s="7"/>
      <c r="G140" s="5"/>
    </row>
    <row r="141" spans="2:7" x14ac:dyDescent="0.25">
      <c r="B141" s="5" t="s">
        <v>29</v>
      </c>
      <c r="C141" s="6">
        <v>44630</v>
      </c>
      <c r="D141" s="5" t="s">
        <v>30</v>
      </c>
      <c r="E141" s="5" t="s">
        <v>31</v>
      </c>
      <c r="F141" s="7">
        <v>25960</v>
      </c>
      <c r="G141" s="5"/>
    </row>
    <row r="142" spans="2:7" x14ac:dyDescent="0.25">
      <c r="B142" s="5"/>
      <c r="C142" s="6"/>
      <c r="D142" s="5"/>
      <c r="E142" s="5"/>
      <c r="F142" s="8">
        <v>25960</v>
      </c>
      <c r="G142" s="5"/>
    </row>
    <row r="143" spans="2:7" ht="7.5" customHeight="1" x14ac:dyDescent="0.25">
      <c r="B143" s="5"/>
      <c r="C143" s="6"/>
      <c r="D143" s="5"/>
      <c r="E143" s="5"/>
      <c r="F143" s="8"/>
      <c r="G143" s="5"/>
    </row>
    <row r="144" spans="2:7" x14ac:dyDescent="0.25">
      <c r="B144" s="5" t="s">
        <v>150</v>
      </c>
      <c r="C144" s="6">
        <v>44999</v>
      </c>
      <c r="D144" s="5" t="s">
        <v>32</v>
      </c>
      <c r="E144" s="5" t="s">
        <v>84</v>
      </c>
      <c r="F144" s="7">
        <v>290867.40000000002</v>
      </c>
      <c r="G144" s="5"/>
    </row>
    <row r="145" spans="2:7" x14ac:dyDescent="0.25">
      <c r="B145" s="5"/>
      <c r="C145" s="6"/>
      <c r="D145" s="5"/>
      <c r="E145" s="5"/>
      <c r="F145" s="8">
        <v>290867.40000000002</v>
      </c>
      <c r="G145" s="5"/>
    </row>
    <row r="146" spans="2:7" x14ac:dyDescent="0.25">
      <c r="B146" s="5" t="s">
        <v>8</v>
      </c>
      <c r="C146" s="5"/>
      <c r="D146" s="5"/>
      <c r="E146" s="5"/>
      <c r="F146" s="8">
        <f>+F30+F33+F36+F39+F42+F46+F49+F54+F58+F65+F69+F72+F75+F78+F82+F85+F89+F92+F95+F98+F101+F104+F107+F110+F117+F120+F123+F126+F129+F132+F135+F138+F142+F145</f>
        <v>6368653.9800000004</v>
      </c>
      <c r="G146" s="5"/>
    </row>
    <row r="147" spans="2:7" x14ac:dyDescent="0.25">
      <c r="F147" s="19"/>
    </row>
    <row r="148" spans="2:7" x14ac:dyDescent="0.25">
      <c r="F148" s="19"/>
    </row>
    <row r="149" spans="2:7" ht="48" customHeight="1" x14ac:dyDescent="0.25">
      <c r="B149" s="9"/>
      <c r="D149" s="9"/>
      <c r="E149" s="9"/>
    </row>
    <row r="150" spans="2:7" x14ac:dyDescent="0.25">
      <c r="B150" s="9"/>
      <c r="D150" s="10" t="s">
        <v>34</v>
      </c>
      <c r="E150" s="9" t="s">
        <v>46</v>
      </c>
    </row>
    <row r="151" spans="2:7" x14ac:dyDescent="0.25">
      <c r="B151" s="9"/>
      <c r="D151" s="9" t="s">
        <v>35</v>
      </c>
      <c r="E151" s="9" t="s">
        <v>47</v>
      </c>
    </row>
    <row r="323" spans="8:8" x14ac:dyDescent="0.25">
      <c r="H323" s="11"/>
    </row>
    <row r="332" spans="8:8" x14ac:dyDescent="0.25">
      <c r="H332" s="11"/>
    </row>
    <row r="333" spans="8:8" x14ac:dyDescent="0.25">
      <c r="H333" s="11"/>
    </row>
    <row r="336" spans="8:8" x14ac:dyDescent="0.25">
      <c r="H336" s="11"/>
    </row>
  </sheetData>
  <mergeCells count="1">
    <mergeCell ref="E44:E45"/>
  </mergeCells>
  <pageMargins left="0.19685039370078741" right="0.15748031496062992" top="0.31496062992125984" bottom="0.27559055118110237" header="0.31496062992125984" footer="0.31496062992125984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Jaqueline Pimentel Perez</dc:creator>
  <cp:lastModifiedBy>Heiliany López</cp:lastModifiedBy>
  <cp:lastPrinted>2023-04-11T15:30:00Z</cp:lastPrinted>
  <dcterms:created xsi:type="dcterms:W3CDTF">2022-02-03T14:24:49Z</dcterms:created>
  <dcterms:modified xsi:type="dcterms:W3CDTF">2023-04-18T15:16:37Z</dcterms:modified>
</cp:coreProperties>
</file>