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5527E9EA-264A-4EB8-9191-F4CFF93B3878}" xr6:coauthVersionLast="47" xr6:coauthVersionMax="47" xr10:uidLastSave="{00000000-0000-0000-0000-000000000000}"/>
  <workbookProtection workbookAlgorithmName="SHA-512" workbookHashValue="AGWhT99dUYB+4AanFbV6YApF6zoadJ0r87Y/KcqJ6jHeE59ShHCGnA/3NhJyVPo6riL0if4tN/EfIq0Z16o5AA==" workbookSaltValue="Yuj3/9edPeY6zZ6h8eIBnA==" workbookSpinCount="100000" lockStructure="1"/>
  <bookViews>
    <workbookView xWindow="20370" yWindow="-120" windowWidth="20730" windowHeight="11160" xr2:uid="{289D5C84-CB5C-42E0-900B-8A8F3EFEBAB0}"/>
  </bookViews>
  <sheets>
    <sheet name="OCTUBRE 2023" sheetId="1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6" i="19" l="1"/>
  <c r="F133" i="19"/>
  <c r="F126" i="19"/>
  <c r="F123" i="19"/>
  <c r="F120" i="19"/>
  <c r="F113" i="19"/>
  <c r="F107" i="19"/>
  <c r="F104" i="19"/>
  <c r="F101" i="19"/>
  <c r="F95" i="19"/>
  <c r="F92" i="19"/>
  <c r="F89" i="19"/>
  <c r="F86" i="19"/>
  <c r="F83" i="19"/>
  <c r="F75" i="19"/>
  <c r="F69" i="19"/>
  <c r="F60" i="19"/>
  <c r="F56" i="19"/>
  <c r="F53" i="19"/>
  <c r="F46" i="19"/>
  <c r="F41" i="19"/>
  <c r="F38" i="19"/>
  <c r="F35" i="19"/>
  <c r="F32" i="19"/>
  <c r="F28" i="19"/>
  <c r="F25" i="19"/>
  <c r="F22" i="19"/>
  <c r="F17" i="19"/>
  <c r="F138" i="19" s="1"/>
</calcChain>
</file>

<file path=xl/sharedStrings.xml><?xml version="1.0" encoding="utf-8"?>
<sst xmlns="http://schemas.openxmlformats.org/spreadsheetml/2006/main" count="218" uniqueCount="177">
  <si>
    <t>FACTURA</t>
  </si>
  <si>
    <t>CONCEPTO</t>
  </si>
  <si>
    <t>GASTOS POR TRABAJOS Y SUMINISTRO</t>
  </si>
  <si>
    <t>B1500000006</t>
  </si>
  <si>
    <t>B1500000033</t>
  </si>
  <si>
    <t>B1500000278</t>
  </si>
  <si>
    <t xml:space="preserve">                                                                          </t>
  </si>
  <si>
    <t xml:space="preserve">       Estado de cuenta suplidores</t>
  </si>
  <si>
    <t>AGUA PLANETA AZUL S A</t>
  </si>
  <si>
    <t>AYUNTAMIENTO DEL DISTRITO NACIONAL</t>
  </si>
  <si>
    <t>BDC SERRALLES S R L</t>
  </si>
  <si>
    <t>COMPANIA DOMINICANA DE TELEFONOS S A</t>
  </si>
  <si>
    <t>DELTA COMERCIAL S A</t>
  </si>
  <si>
    <t>B1500000014</t>
  </si>
  <si>
    <t>EDESUR DOMINICANA S A</t>
  </si>
  <si>
    <t>KELNET COMPUTER SRL</t>
  </si>
  <si>
    <t>MARCEL SOLUTION SRL</t>
  </si>
  <si>
    <t>SAN MIGUEL &amp; CIA SRL</t>
  </si>
  <si>
    <t>B1500000154</t>
  </si>
  <si>
    <t>TECNOLOGIA Y MAQUINARIA PEREZ VASQUEZ TEMPEVA SRL</t>
  </si>
  <si>
    <t>B1500001034</t>
  </si>
  <si>
    <t>VIMARTE PUBLICIDAD EIRL</t>
  </si>
  <si>
    <t>SERVICIO DE IMPRESION</t>
  </si>
  <si>
    <t>WORLD TECHNOLOGY TATIS SRL</t>
  </si>
  <si>
    <t>Nelson Johnson</t>
  </si>
  <si>
    <t>Enc. Financiero</t>
  </si>
  <si>
    <t>GASTVEN GASTRONOMICA EVENTOS SRL</t>
  </si>
  <si>
    <t>GC LAB DOMINICANA SRL</t>
  </si>
  <si>
    <t>OBSERVACIONES</t>
  </si>
  <si>
    <t>MONTO FACTURADO</t>
  </si>
  <si>
    <t>SUPLIDORES</t>
  </si>
  <si>
    <t>FECHA</t>
  </si>
  <si>
    <t>INTERDECO SRL</t>
  </si>
  <si>
    <t>LABORATORIOS ORBIS S A</t>
  </si>
  <si>
    <t>SEGUROS RESERVAS S A</t>
  </si>
  <si>
    <t>COMPRA DE BATERIAS Y MANTENEDORES DE CARGA</t>
  </si>
  <si>
    <t>B1500000838</t>
  </si>
  <si>
    <t>COMPRA DE REACTIVOS QUIMICOS</t>
  </si>
  <si>
    <t>Annileidy Santana</t>
  </si>
  <si>
    <t>Enc. Cuentas por Pagar</t>
  </si>
  <si>
    <t>B1500022691</t>
  </si>
  <si>
    <t>SANTO DOMINGO MOTORS COMPANY SA</t>
  </si>
  <si>
    <t>COMPRA DE MOTOR</t>
  </si>
  <si>
    <t>SUED &amp; FARGESA SRL</t>
  </si>
  <si>
    <t>SERVICIO DE ENERGIA ELECTRICA DE OCTUBRE</t>
  </si>
  <si>
    <t>B1500001623</t>
  </si>
  <si>
    <t>MANTENIMIENTO DE ASCENSOR DE OCTUBRE.</t>
  </si>
  <si>
    <t>COMPRA DE MATERIALES FERRETERO Y ACTIVO PARA EL PROYECTO ORACULO DE LA INSTITUCION.</t>
  </si>
  <si>
    <t>PASTELERIA Y PANADERIA LOS TRIGALES SRL</t>
  </si>
  <si>
    <t>B1500001645</t>
  </si>
  <si>
    <t>ALTICE DOMINICANA S A</t>
  </si>
  <si>
    <t>LAWYERIP COM ABOGADOS Y CONSULTORES SRL</t>
  </si>
  <si>
    <t>ANTICIPO REGISTRO DE PATENTE DEL PROYECTO ORACULO</t>
  </si>
  <si>
    <t>B1500001676</t>
  </si>
  <si>
    <t>BIOANALYTICAL DOMINICANA RG SRL</t>
  </si>
  <si>
    <t>MANTENIMIENTO DE ASCENSORES, CORRESP. A NOVIEMBRE.</t>
  </si>
  <si>
    <t>SERVICIO DE MANTENIMIENTO DE ASCENSORES DE EL MES DE DICIEMBRE</t>
  </si>
  <si>
    <t>B1500000877</t>
  </si>
  <si>
    <t>LORIE LIMITED SRL</t>
  </si>
  <si>
    <t>MANTENIMIENTO Y REPARACION DEL VEHICULO NISSAN FRONTIER 2006,COLOR VERDE</t>
  </si>
  <si>
    <t>B1500000384</t>
  </si>
  <si>
    <t>COMPRA DE CORTINAS PARA USO DE ADMINISTRATIVO</t>
  </si>
  <si>
    <t>INVERSIONES DELECA SRL</t>
  </si>
  <si>
    <t>COMPRA DE MATERIAL DE OFICINA</t>
  </si>
  <si>
    <t>COMPRA DE MATERIALES FERRETERO</t>
  </si>
  <si>
    <t>SOLUCIONES TECNOLOGICAS EMPRESARIALES SRL</t>
  </si>
  <si>
    <t>B1500000963</t>
  </si>
  <si>
    <t>BIO NUCLEAR S A</t>
  </si>
  <si>
    <t>SERVICIO DE MANTENIMIENTO DE SISTEMA SYMASOFT</t>
  </si>
  <si>
    <t>B1500161715</t>
  </si>
  <si>
    <t>B1500022413</t>
  </si>
  <si>
    <t>AIR LIQUIDE DOMINICANA SAS</t>
  </si>
  <si>
    <t xml:space="preserve">COMPRA DE GASES ESPECIALES,PARA EL PROY:  STRENGTHENING </t>
  </si>
  <si>
    <t>B1500000887</t>
  </si>
  <si>
    <t>SERVICIO MANTENIMIENTO DE LA CALDERA DE LA INSTITUCION.</t>
  </si>
  <si>
    <t>OHTSU DEL CARIBE SRL</t>
  </si>
  <si>
    <t>____________________________________________</t>
  </si>
  <si>
    <t>______________________________________</t>
  </si>
  <si>
    <t>13/07/2023</t>
  </si>
  <si>
    <t>COMPRA DE BOTELLONES DE AGUA</t>
  </si>
  <si>
    <t>B1500163185</t>
  </si>
  <si>
    <t>11/9/2023</t>
  </si>
  <si>
    <t>B1500164493</t>
  </si>
  <si>
    <t>22/9/2023</t>
  </si>
  <si>
    <t>B1500018934</t>
  </si>
  <si>
    <t>27/9/2023</t>
  </si>
  <si>
    <t>B1500018967</t>
  </si>
  <si>
    <t>29/9/2023</t>
  </si>
  <si>
    <t>DISTRIBUIDORES INTERNACIONALES DE PETROLEO S A</t>
  </si>
  <si>
    <t>B1500028404</t>
  </si>
  <si>
    <t>15/09/2023</t>
  </si>
  <si>
    <t>COMPRA DE TICKETS DE COMBUSTIBLE PARA USO DE LA INSTITUCION</t>
  </si>
  <si>
    <t>B1500000949</t>
  </si>
  <si>
    <t>COMPRA DE IMPRESORA, TONER HP 105A Y LAPTOP,PARA SER UTILIZADOOS POR EL PROYECTOS BIOGAS</t>
  </si>
  <si>
    <t>MANTENIMIENTO DE VEHICULO TOYOTA HILUX 2015</t>
  </si>
  <si>
    <t>B1500001357</t>
  </si>
  <si>
    <t>B1500165003</t>
  </si>
  <si>
    <t>10/10/2023</t>
  </si>
  <si>
    <t>B1500164900</t>
  </si>
  <si>
    <t>12/10/2023</t>
  </si>
  <si>
    <t>B1500164061</t>
  </si>
  <si>
    <t>19/10/2023</t>
  </si>
  <si>
    <t>B1500165627</t>
  </si>
  <si>
    <t>25/10/2023</t>
  </si>
  <si>
    <t>B1500023588</t>
  </si>
  <si>
    <t>31/10/2023</t>
  </si>
  <si>
    <t>COMPRA DE CILINDRO DE GASES ESPECIALES</t>
  </si>
  <si>
    <t>B1500023589</t>
  </si>
  <si>
    <t>COMPRA DE NITROGENO UHP Y ACETILENO AA</t>
  </si>
  <si>
    <t>E450000000350</t>
  </si>
  <si>
    <t>28/10/2023</t>
  </si>
  <si>
    <t>SERVICIO DE INTERNET DEL CEBIVE</t>
  </si>
  <si>
    <t>B1500046420</t>
  </si>
  <si>
    <t>2/10/2023</t>
  </si>
  <si>
    <t>SERVICIO RECOGIDA DE BASURA DEL MES DE OCTUBRE.</t>
  </si>
  <si>
    <t>B1500001839</t>
  </si>
  <si>
    <t>11/10/2023</t>
  </si>
  <si>
    <t>COMPRA DE RECTIVOS QUIMICOS</t>
  </si>
  <si>
    <t>B1500001861</t>
  </si>
  <si>
    <t>30/10/2023</t>
  </si>
  <si>
    <t>26/10/2023</t>
  </si>
  <si>
    <t>B1500036556</t>
  </si>
  <si>
    <t>B1500000359</t>
  </si>
  <si>
    <t>COMPRA DE LAMPARA DE CATODO HUECO</t>
  </si>
  <si>
    <t>COMERCIAL FERRETERO E PEREZ SRL</t>
  </si>
  <si>
    <t>B1500000964</t>
  </si>
  <si>
    <t>6/10/2023</t>
  </si>
  <si>
    <t>COMPRA MATERIAL FERRETERO</t>
  </si>
  <si>
    <t>SERVICIO DE TELEFONO DE OCTUBRE</t>
  </si>
  <si>
    <t>E450000023754</t>
  </si>
  <si>
    <t>E450000023885</t>
  </si>
  <si>
    <t>E450000023824</t>
  </si>
  <si>
    <t>3/10/2023</t>
  </si>
  <si>
    <t>B1500018990</t>
  </si>
  <si>
    <t>B1500019069</t>
  </si>
  <si>
    <t>20/10/2023</t>
  </si>
  <si>
    <t>B1500019163</t>
  </si>
  <si>
    <t>B1500410242</t>
  </si>
  <si>
    <t>B1500414579</t>
  </si>
  <si>
    <t>COMPRA DE ALIMENTOS GRUDO PARA LA DIRECCION EJECUTIVA</t>
  </si>
  <si>
    <t>B1500000957</t>
  </si>
  <si>
    <t>SERVICIOS Y ASISTENCIA TECNICA MANTENIMIENTO IMPRESORA SHARP MX-B355/455</t>
  </si>
  <si>
    <t>B1500002234</t>
  </si>
  <si>
    <t>E450000000013</t>
  </si>
  <si>
    <t>28/09/2023</t>
  </si>
  <si>
    <t>B1500000458</t>
  </si>
  <si>
    <t>PUBLICOM SRL</t>
  </si>
  <si>
    <t>B1500000337</t>
  </si>
  <si>
    <t>COMPRA DE POLOCHE PARA USO DEL PERSONAL</t>
  </si>
  <si>
    <t>B1500001993</t>
  </si>
  <si>
    <t>MANTENIMIENTO DE ASCENSORES DE OCTUBRE</t>
  </si>
  <si>
    <t>POLIZA DE SEGURO</t>
  </si>
  <si>
    <t>12/9/2023</t>
  </si>
  <si>
    <t>B1500044263</t>
  </si>
  <si>
    <t>12/9/2024</t>
  </si>
  <si>
    <t>B1500044266</t>
  </si>
  <si>
    <t>SERVICIO DE ALQUILER DE 3 IMPRESORAS MULTIFUNCIONAL PARA USO DE LA INST. POR UN PERIODO DE 12 MESES.</t>
  </si>
  <si>
    <t>B1500001367</t>
  </si>
  <si>
    <t>B1500018626</t>
  </si>
  <si>
    <t>24/10/2023</t>
  </si>
  <si>
    <t>B1500001037</t>
  </si>
  <si>
    <t>PH METRO CONDUCTIVIMETRO MULTIPARAMETRO</t>
  </si>
  <si>
    <r>
      <t xml:space="preserve">     Correspondiente al mes de Octubre del a</t>
    </r>
    <r>
      <rPr>
        <b/>
        <sz val="14"/>
        <rFont val="Calibri"/>
        <family val="2"/>
      </rPr>
      <t>ñ</t>
    </r>
    <r>
      <rPr>
        <b/>
        <sz val="14"/>
        <rFont val="Arial"/>
        <family val="2"/>
      </rPr>
      <t>o 2023</t>
    </r>
  </si>
  <si>
    <t xml:space="preserve">                                                                                                                                                                                                                              INSTITUTO DE INNOVACION EN BIOTECNOLOGIA E INDUSTRIA</t>
  </si>
  <si>
    <t>COMPRA DE PICADERA  LA DIRECCION Y LA CAPACITACIONES  IMPARTIDA POR LA INSTITUCION.</t>
  </si>
  <si>
    <t>MANT. DE VEHICULO TOYOTA 4RUNNER, AÑO 2015, COLOR NEGRO.</t>
  </si>
  <si>
    <t>MANT. DE VEHICULO TOYOTA HILUX 4X4, AÑO 2022, COLOR GRIS.</t>
  </si>
  <si>
    <t>MANT. DE VEHICULO TOYOTA HILUX , AÑO 2015, COLOR GRIS.</t>
  </si>
  <si>
    <t>MANT. DE VEHICULO TOYOTA HILUX AÑO 2022, COLOR NEGRO</t>
  </si>
  <si>
    <t>MANT. DE VEHICULO TOYOTA PRIUS, COLOR BLANCO, AÑO 2015</t>
  </si>
  <si>
    <t>B1500000004</t>
  </si>
  <si>
    <t>EDIAN FRANKLIN FRANCO DE LOS SANTOS, 000299</t>
  </si>
  <si>
    <t xml:space="preserve">COMPENSACION COMO CO-INVESTIGADOR EN EL PROYECTO </t>
  </si>
  <si>
    <t>TOTAL CUENTAS POR PAGAR AL 31/10/2023</t>
  </si>
  <si>
    <t>B1500000003</t>
  </si>
  <si>
    <t>MAYRA ALTAGRACIA SANCHEZ SANTANA, 000303</t>
  </si>
  <si>
    <t xml:space="preserve">TRABAJOS REALIZADOS EN EL PROYECTO ´´COMPARACIÓN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</si>
</sst>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4" fontId="1" fillId="0" borderId="1" xfId="0" applyNumberFormat="1" applyFont="1" applyBorder="1"/>
    <xf numFmtId="0" fontId="5" fillId="3" borderId="0" xfId="1" applyFont="1" applyFill="1" applyAlignment="1">
      <alignment horizontal="center"/>
    </xf>
    <xf numFmtId="4" fontId="0" fillId="0" borderId="0" xfId="0" applyNumberFormat="1"/>
    <xf numFmtId="0" fontId="0" fillId="0" borderId="1" xfId="0" applyBorder="1" applyAlignment="1">
      <alignment wrapText="1"/>
    </xf>
    <xf numFmtId="0" fontId="2" fillId="2" borderId="0" xfId="0" applyFont="1" applyFill="1" applyAlignment="1">
      <alignment vertical="center"/>
    </xf>
    <xf numFmtId="0" fontId="1" fillId="0" borderId="1" xfId="0" applyFont="1" applyBorder="1"/>
    <xf numFmtId="4" fontId="1" fillId="0" borderId="0" xfId="0" applyNumberFormat="1" applyFont="1"/>
    <xf numFmtId="0" fontId="0" fillId="0" borderId="3" xfId="0" applyBorder="1"/>
    <xf numFmtId="4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2" fillId="2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/>
    <xf numFmtId="14" fontId="0" fillId="0" borderId="0" xfId="0" applyNumberFormat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3" borderId="0" xfId="1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2">
    <cellStyle name="Normal" xfId="0" builtinId="0"/>
    <cellStyle name="Normal 3" xfId="1" xr:uid="{A41B8499-7076-43A3-9BB0-D20DFA69CD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19050</xdr:rowOff>
    </xdr:from>
    <xdr:to>
      <xdr:col>2</xdr:col>
      <xdr:colOff>371474</xdr:colOff>
      <xdr:row>5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DAF65C-8699-4B4F-870D-5DF8016E3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09550"/>
          <a:ext cx="1333499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C2FEB-DA95-45C6-9511-305B43FF37F7}">
  <dimension ref="B2:G261"/>
  <sheetViews>
    <sheetView tabSelected="1" view="pageBreakPreview" zoomScale="60" zoomScaleNormal="100" workbookViewId="0">
      <selection activeCell="J8" sqref="J8"/>
    </sheetView>
  </sheetViews>
  <sheetFormatPr baseColWidth="10" defaultRowHeight="15" x14ac:dyDescent="0.25"/>
  <cols>
    <col min="1" max="1" width="5.140625" customWidth="1"/>
    <col min="2" max="2" width="14.42578125" customWidth="1"/>
    <col min="3" max="3" width="14" style="19" customWidth="1"/>
    <col min="4" max="4" width="39.7109375" customWidth="1"/>
    <col min="5" max="5" width="68" customWidth="1"/>
    <col min="6" max="6" width="16.5703125" customWidth="1"/>
    <col min="7" max="7" width="24.5703125" customWidth="1"/>
  </cols>
  <sheetData>
    <row r="2" spans="2:7" x14ac:dyDescent="0.25">
      <c r="B2" s="1"/>
      <c r="D2" s="1"/>
      <c r="E2" s="1"/>
    </row>
    <row r="3" spans="2:7" ht="18.75" customHeight="1" x14ac:dyDescent="0.25">
      <c r="B3" s="2" t="s">
        <v>163</v>
      </c>
      <c r="C3" s="18"/>
      <c r="D3" s="2"/>
      <c r="E3" s="2"/>
      <c r="F3" s="2"/>
      <c r="G3" s="2"/>
    </row>
    <row r="4" spans="2:7" ht="18" x14ac:dyDescent="0.25">
      <c r="B4" s="2" t="s">
        <v>6</v>
      </c>
      <c r="D4" s="29" t="s">
        <v>7</v>
      </c>
      <c r="E4" s="29"/>
    </row>
    <row r="5" spans="2:7" ht="18.75" x14ac:dyDescent="0.25">
      <c r="B5" s="10"/>
      <c r="C5" s="29" t="s">
        <v>162</v>
      </c>
      <c r="D5" s="29"/>
      <c r="E5" s="29"/>
      <c r="F5" s="29"/>
    </row>
    <row r="6" spans="2:7" x14ac:dyDescent="0.25">
      <c r="B6" s="1"/>
      <c r="D6" s="1"/>
      <c r="E6" s="1"/>
    </row>
    <row r="8" spans="2:7" ht="31.5" x14ac:dyDescent="0.25">
      <c r="B8" s="24" t="s">
        <v>0</v>
      </c>
      <c r="C8" s="24" t="s">
        <v>31</v>
      </c>
      <c r="D8" s="24" t="s">
        <v>30</v>
      </c>
      <c r="E8" s="24" t="s">
        <v>1</v>
      </c>
      <c r="F8" s="25" t="s">
        <v>29</v>
      </c>
      <c r="G8" s="26" t="s">
        <v>28</v>
      </c>
    </row>
    <row r="9" spans="2:7" ht="15.75" x14ac:dyDescent="0.25">
      <c r="B9" s="15"/>
      <c r="C9" s="15"/>
      <c r="D9" s="3"/>
      <c r="E9" s="3"/>
      <c r="F9" s="14"/>
      <c r="G9" s="11"/>
    </row>
    <row r="10" spans="2:7" x14ac:dyDescent="0.25">
      <c r="B10" s="3" t="s">
        <v>69</v>
      </c>
      <c r="C10" s="20" t="s">
        <v>78</v>
      </c>
      <c r="D10" s="3" t="s">
        <v>8</v>
      </c>
      <c r="E10" s="3" t="s">
        <v>79</v>
      </c>
      <c r="F10" s="5">
        <v>1470</v>
      </c>
      <c r="G10" s="3"/>
    </row>
    <row r="11" spans="2:7" x14ac:dyDescent="0.25">
      <c r="B11" s="3" t="s">
        <v>80</v>
      </c>
      <c r="C11" s="20" t="s">
        <v>81</v>
      </c>
      <c r="D11" s="3" t="s">
        <v>8</v>
      </c>
      <c r="E11" s="3" t="s">
        <v>79</v>
      </c>
      <c r="F11" s="5">
        <v>6000</v>
      </c>
      <c r="G11" s="3"/>
    </row>
    <row r="12" spans="2:7" x14ac:dyDescent="0.25">
      <c r="B12" s="3" t="s">
        <v>82</v>
      </c>
      <c r="C12" s="20" t="s">
        <v>83</v>
      </c>
      <c r="D12" s="3" t="s">
        <v>8</v>
      </c>
      <c r="E12" s="3" t="s">
        <v>79</v>
      </c>
      <c r="F12" s="5">
        <v>4860</v>
      </c>
      <c r="G12" s="3"/>
    </row>
    <row r="13" spans="2:7" x14ac:dyDescent="0.25">
      <c r="B13" s="3" t="s">
        <v>96</v>
      </c>
      <c r="C13" s="20" t="s">
        <v>97</v>
      </c>
      <c r="D13" s="3" t="s">
        <v>8</v>
      </c>
      <c r="E13" s="3" t="s">
        <v>79</v>
      </c>
      <c r="F13" s="5">
        <v>6000</v>
      </c>
      <c r="G13" s="3"/>
    </row>
    <row r="14" spans="2:7" x14ac:dyDescent="0.25">
      <c r="B14" s="3" t="s">
        <v>98</v>
      </c>
      <c r="C14" s="20" t="s">
        <v>99</v>
      </c>
      <c r="D14" s="3" t="s">
        <v>8</v>
      </c>
      <c r="E14" s="3" t="s">
        <v>79</v>
      </c>
      <c r="F14" s="5">
        <v>6000</v>
      </c>
      <c r="G14" s="3"/>
    </row>
    <row r="15" spans="2:7" x14ac:dyDescent="0.25">
      <c r="B15" s="3" t="s">
        <v>100</v>
      </c>
      <c r="C15" s="20" t="s">
        <v>101</v>
      </c>
      <c r="D15" s="3" t="s">
        <v>8</v>
      </c>
      <c r="E15" s="3" t="s">
        <v>79</v>
      </c>
      <c r="F15" s="5">
        <v>2080</v>
      </c>
      <c r="G15" s="3"/>
    </row>
    <row r="16" spans="2:7" x14ac:dyDescent="0.25">
      <c r="B16" s="3" t="s">
        <v>102</v>
      </c>
      <c r="C16" s="20" t="s">
        <v>103</v>
      </c>
      <c r="D16" s="3" t="s">
        <v>8</v>
      </c>
      <c r="E16" s="3" t="s">
        <v>79</v>
      </c>
      <c r="F16" s="5">
        <v>5460</v>
      </c>
      <c r="G16" s="3"/>
    </row>
    <row r="17" spans="2:7" x14ac:dyDescent="0.25">
      <c r="B17" s="3"/>
      <c r="C17" s="20"/>
      <c r="D17" s="3"/>
      <c r="E17" s="3"/>
      <c r="F17" s="6">
        <f>SUM(F10:F12)+F9+F13+F14+F15+F16</f>
        <v>31870</v>
      </c>
      <c r="G17" s="3"/>
    </row>
    <row r="18" spans="2:7" x14ac:dyDescent="0.25">
      <c r="B18" s="3"/>
      <c r="C18" s="20"/>
      <c r="D18" s="3"/>
      <c r="E18" s="3"/>
      <c r="F18" s="5"/>
      <c r="G18" s="3"/>
    </row>
    <row r="19" spans="2:7" x14ac:dyDescent="0.25">
      <c r="B19" s="3" t="s">
        <v>70</v>
      </c>
      <c r="C19" s="20">
        <v>45107</v>
      </c>
      <c r="D19" s="3" t="s">
        <v>71</v>
      </c>
      <c r="E19" s="16" t="s">
        <v>72</v>
      </c>
      <c r="F19" s="5">
        <v>15206.94</v>
      </c>
      <c r="G19" s="3"/>
    </row>
    <row r="20" spans="2:7" x14ac:dyDescent="0.25">
      <c r="B20" s="3" t="s">
        <v>104</v>
      </c>
      <c r="C20" s="20" t="s">
        <v>105</v>
      </c>
      <c r="D20" s="3" t="s">
        <v>71</v>
      </c>
      <c r="E20" s="16" t="s">
        <v>106</v>
      </c>
      <c r="F20" s="5">
        <v>278718.5</v>
      </c>
      <c r="G20" s="3"/>
    </row>
    <row r="21" spans="2:7" x14ac:dyDescent="0.25">
      <c r="B21" s="3" t="s">
        <v>107</v>
      </c>
      <c r="C21" s="20" t="s">
        <v>105</v>
      </c>
      <c r="D21" s="3" t="s">
        <v>71</v>
      </c>
      <c r="E21" s="16" t="s">
        <v>108</v>
      </c>
      <c r="F21" s="5">
        <v>51232.72</v>
      </c>
      <c r="G21" s="3"/>
    </row>
    <row r="22" spans="2:7" x14ac:dyDescent="0.25">
      <c r="B22" s="3"/>
      <c r="C22" s="20"/>
      <c r="D22" s="3"/>
      <c r="E22" s="3"/>
      <c r="F22" s="6">
        <f>15206.94+F20+F21</f>
        <v>345158.16000000003</v>
      </c>
      <c r="G22" s="3"/>
    </row>
    <row r="23" spans="2:7" x14ac:dyDescent="0.25">
      <c r="B23" s="3"/>
      <c r="C23" s="20"/>
      <c r="D23" s="3"/>
      <c r="E23" s="3"/>
      <c r="F23" s="6"/>
      <c r="G23" s="3"/>
    </row>
    <row r="24" spans="2:7" x14ac:dyDescent="0.25">
      <c r="B24" s="3" t="s">
        <v>109</v>
      </c>
      <c r="C24" s="20" t="s">
        <v>110</v>
      </c>
      <c r="D24" s="3" t="s">
        <v>50</v>
      </c>
      <c r="E24" s="3" t="s">
        <v>111</v>
      </c>
      <c r="F24" s="5">
        <v>52157</v>
      </c>
      <c r="G24" s="3"/>
    </row>
    <row r="25" spans="2:7" x14ac:dyDescent="0.25">
      <c r="B25" s="3"/>
      <c r="C25" s="20"/>
      <c r="D25" s="3"/>
      <c r="E25" s="3"/>
      <c r="F25" s="6">
        <f>+F24</f>
        <v>52157</v>
      </c>
      <c r="G25" s="3"/>
    </row>
    <row r="26" spans="2:7" x14ac:dyDescent="0.25">
      <c r="B26" s="3"/>
      <c r="C26" s="20"/>
      <c r="D26" s="3"/>
      <c r="E26" s="3"/>
      <c r="F26" s="6"/>
      <c r="G26" s="3"/>
    </row>
    <row r="27" spans="2:7" x14ac:dyDescent="0.25">
      <c r="B27" s="3" t="s">
        <v>112</v>
      </c>
      <c r="C27" s="20" t="s">
        <v>113</v>
      </c>
      <c r="D27" s="3" t="s">
        <v>9</v>
      </c>
      <c r="E27" s="3" t="s">
        <v>114</v>
      </c>
      <c r="F27" s="5">
        <v>6388</v>
      </c>
      <c r="G27" s="3"/>
    </row>
    <row r="28" spans="2:7" x14ac:dyDescent="0.25">
      <c r="B28" s="3"/>
      <c r="C28" s="20"/>
      <c r="D28" s="3"/>
      <c r="E28" s="3"/>
      <c r="F28" s="6">
        <f>+F27</f>
        <v>6388</v>
      </c>
      <c r="G28" s="3"/>
    </row>
    <row r="29" spans="2:7" x14ac:dyDescent="0.25">
      <c r="B29" s="3"/>
      <c r="C29" s="20"/>
      <c r="D29" s="3"/>
      <c r="E29" s="3"/>
      <c r="F29" s="6"/>
      <c r="G29" s="3"/>
    </row>
    <row r="30" spans="2:7" x14ac:dyDescent="0.25">
      <c r="B30" s="3" t="s">
        <v>115</v>
      </c>
      <c r="C30" s="20" t="s">
        <v>116</v>
      </c>
      <c r="D30" s="3" t="s">
        <v>10</v>
      </c>
      <c r="E30" s="3" t="s">
        <v>117</v>
      </c>
      <c r="F30" s="5">
        <v>112628.63</v>
      </c>
      <c r="G30" s="3"/>
    </row>
    <row r="31" spans="2:7" x14ac:dyDescent="0.25">
      <c r="B31" s="3" t="s">
        <v>118</v>
      </c>
      <c r="C31" s="20" t="s">
        <v>119</v>
      </c>
      <c r="D31" s="3" t="s">
        <v>10</v>
      </c>
      <c r="E31" s="3" t="s">
        <v>117</v>
      </c>
      <c r="F31" s="5">
        <v>118934.29</v>
      </c>
      <c r="G31" s="3"/>
    </row>
    <row r="32" spans="2:7" x14ac:dyDescent="0.25">
      <c r="B32" s="3"/>
      <c r="C32" s="20"/>
      <c r="D32" s="3"/>
      <c r="E32" s="3"/>
      <c r="F32" s="6">
        <f>+F30+F31</f>
        <v>231562.91999999998</v>
      </c>
      <c r="G32" s="3"/>
    </row>
    <row r="33" spans="2:7" x14ac:dyDescent="0.25">
      <c r="B33" s="3"/>
      <c r="C33" s="20"/>
      <c r="D33" s="3"/>
      <c r="E33" s="3"/>
      <c r="F33" s="6"/>
      <c r="G33" s="3"/>
    </row>
    <row r="34" spans="2:7" x14ac:dyDescent="0.25">
      <c r="B34" s="3" t="s">
        <v>121</v>
      </c>
      <c r="C34" s="20" t="s">
        <v>120</v>
      </c>
      <c r="D34" s="3" t="s">
        <v>67</v>
      </c>
      <c r="E34" s="3" t="s">
        <v>117</v>
      </c>
      <c r="F34" s="5">
        <v>19650</v>
      </c>
      <c r="G34" s="3"/>
    </row>
    <row r="35" spans="2:7" x14ac:dyDescent="0.25">
      <c r="B35" s="3"/>
      <c r="C35" s="20"/>
      <c r="D35" s="3"/>
      <c r="E35" s="3"/>
      <c r="F35" s="6">
        <f>+F34</f>
        <v>19650</v>
      </c>
      <c r="G35" s="3"/>
    </row>
    <row r="36" spans="2:7" x14ac:dyDescent="0.25">
      <c r="B36" s="3"/>
      <c r="C36" s="20"/>
      <c r="D36" s="3"/>
      <c r="E36" s="3"/>
      <c r="F36" s="6"/>
      <c r="G36" s="3"/>
    </row>
    <row r="37" spans="2:7" x14ac:dyDescent="0.25">
      <c r="B37" s="3" t="s">
        <v>122</v>
      </c>
      <c r="C37" s="20" t="s">
        <v>97</v>
      </c>
      <c r="D37" s="3" t="s">
        <v>54</v>
      </c>
      <c r="E37" s="3" t="s">
        <v>123</v>
      </c>
      <c r="F37" s="5">
        <v>45430</v>
      </c>
      <c r="G37" s="3"/>
    </row>
    <row r="38" spans="2:7" x14ac:dyDescent="0.25">
      <c r="B38" s="3"/>
      <c r="C38" s="20"/>
      <c r="D38" s="3"/>
      <c r="E38" s="3"/>
      <c r="F38" s="6">
        <f>+F37</f>
        <v>45430</v>
      </c>
      <c r="G38" s="3"/>
    </row>
    <row r="39" spans="2:7" x14ac:dyDescent="0.25">
      <c r="B39" s="3"/>
      <c r="C39" s="20"/>
      <c r="D39" s="3"/>
      <c r="E39" s="3"/>
      <c r="F39" s="6"/>
      <c r="G39" s="3"/>
    </row>
    <row r="40" spans="2:7" x14ac:dyDescent="0.25">
      <c r="B40" s="3" t="s">
        <v>125</v>
      </c>
      <c r="C40" s="20" t="s">
        <v>126</v>
      </c>
      <c r="D40" s="3" t="s">
        <v>124</v>
      </c>
      <c r="E40" s="3" t="s">
        <v>127</v>
      </c>
      <c r="F40" s="5">
        <v>58373</v>
      </c>
      <c r="G40" s="3"/>
    </row>
    <row r="41" spans="2:7" x14ac:dyDescent="0.25">
      <c r="B41" s="3"/>
      <c r="C41" s="20"/>
      <c r="D41" s="3"/>
      <c r="E41" s="3"/>
      <c r="F41" s="6">
        <f>+F40</f>
        <v>58373</v>
      </c>
      <c r="G41" s="3"/>
    </row>
    <row r="42" spans="2:7" x14ac:dyDescent="0.25">
      <c r="B42" s="3"/>
      <c r="C42" s="20"/>
      <c r="D42" s="3"/>
      <c r="E42" s="3"/>
      <c r="F42" s="6"/>
      <c r="G42" s="3"/>
    </row>
    <row r="43" spans="2:7" x14ac:dyDescent="0.25">
      <c r="B43" s="3" t="s">
        <v>129</v>
      </c>
      <c r="C43" s="20">
        <v>45227</v>
      </c>
      <c r="D43" s="30" t="s">
        <v>11</v>
      </c>
      <c r="E43" s="33" t="s">
        <v>128</v>
      </c>
      <c r="F43" s="5">
        <v>5704.33</v>
      </c>
      <c r="G43" s="3"/>
    </row>
    <row r="44" spans="2:7" x14ac:dyDescent="0.25">
      <c r="B44" s="3" t="s">
        <v>131</v>
      </c>
      <c r="C44" s="20">
        <v>45227</v>
      </c>
      <c r="D44" s="31"/>
      <c r="E44" s="34"/>
      <c r="F44" s="5">
        <v>49294.31</v>
      </c>
      <c r="G44" s="3"/>
    </row>
    <row r="45" spans="2:7" x14ac:dyDescent="0.25">
      <c r="B45" s="3" t="s">
        <v>130</v>
      </c>
      <c r="C45" s="20">
        <v>45227</v>
      </c>
      <c r="D45" s="32"/>
      <c r="E45" s="35"/>
      <c r="F45" s="5">
        <v>94336.52</v>
      </c>
      <c r="G45" s="3"/>
    </row>
    <row r="46" spans="2:7" x14ac:dyDescent="0.25">
      <c r="B46" s="3"/>
      <c r="C46" s="20"/>
      <c r="D46" s="3"/>
      <c r="E46" s="3"/>
      <c r="F46" s="6">
        <f>SUM(F43:F45)</f>
        <v>149335.16</v>
      </c>
      <c r="G46" s="3"/>
    </row>
    <row r="47" spans="2:7" x14ac:dyDescent="0.25">
      <c r="B47" s="3"/>
      <c r="C47" s="20"/>
      <c r="D47" s="13"/>
      <c r="E47" s="13"/>
      <c r="F47" s="6"/>
      <c r="G47" s="3"/>
    </row>
    <row r="48" spans="2:7" x14ac:dyDescent="0.25">
      <c r="B48" s="3" t="s">
        <v>84</v>
      </c>
      <c r="C48" s="20" t="s">
        <v>85</v>
      </c>
      <c r="D48" s="13" t="s">
        <v>12</v>
      </c>
      <c r="E48" s="13" t="s">
        <v>165</v>
      </c>
      <c r="F48" s="5">
        <v>17048.14</v>
      </c>
      <c r="G48" s="3"/>
    </row>
    <row r="49" spans="2:7" x14ac:dyDescent="0.25">
      <c r="B49" s="3" t="s">
        <v>86</v>
      </c>
      <c r="C49" s="20" t="s">
        <v>87</v>
      </c>
      <c r="D49" s="13" t="s">
        <v>12</v>
      </c>
      <c r="E49" s="13" t="s">
        <v>166</v>
      </c>
      <c r="F49" s="5">
        <v>15214.01</v>
      </c>
      <c r="G49" s="3"/>
    </row>
    <row r="50" spans="2:7" x14ac:dyDescent="0.25">
      <c r="B50" s="3" t="s">
        <v>133</v>
      </c>
      <c r="C50" s="20" t="s">
        <v>132</v>
      </c>
      <c r="D50" s="13" t="s">
        <v>12</v>
      </c>
      <c r="E50" s="13" t="s">
        <v>167</v>
      </c>
      <c r="F50" s="5">
        <v>7152.25</v>
      </c>
      <c r="G50" s="3"/>
    </row>
    <row r="51" spans="2:7" x14ac:dyDescent="0.25">
      <c r="B51" s="3" t="s">
        <v>134</v>
      </c>
      <c r="C51" s="20" t="s">
        <v>97</v>
      </c>
      <c r="D51" s="13" t="s">
        <v>12</v>
      </c>
      <c r="E51" s="13" t="s">
        <v>168</v>
      </c>
      <c r="F51" s="5">
        <v>6558.57</v>
      </c>
      <c r="G51" s="3"/>
    </row>
    <row r="52" spans="2:7" x14ac:dyDescent="0.25">
      <c r="B52" s="3" t="s">
        <v>136</v>
      </c>
      <c r="C52" s="20" t="s">
        <v>135</v>
      </c>
      <c r="D52" s="13" t="s">
        <v>12</v>
      </c>
      <c r="E52" s="13" t="s">
        <v>169</v>
      </c>
      <c r="F52" s="5">
        <v>4160.07</v>
      </c>
      <c r="G52" s="3"/>
    </row>
    <row r="53" spans="2:7" x14ac:dyDescent="0.25">
      <c r="B53" s="3"/>
      <c r="C53" s="20"/>
      <c r="D53" s="13"/>
      <c r="E53" s="13"/>
      <c r="F53" s="6">
        <f>+F48+F49+F50+F51+F52</f>
        <v>50133.04</v>
      </c>
      <c r="G53" s="3"/>
    </row>
    <row r="54" spans="2:7" x14ac:dyDescent="0.25">
      <c r="B54" s="3"/>
      <c r="C54" s="20"/>
      <c r="D54" s="13"/>
      <c r="E54" s="13"/>
      <c r="F54" s="6"/>
      <c r="G54" s="3"/>
    </row>
    <row r="55" spans="2:7" x14ac:dyDescent="0.25">
      <c r="B55" s="3" t="s">
        <v>89</v>
      </c>
      <c r="C55" s="20" t="s">
        <v>90</v>
      </c>
      <c r="D55" s="13" t="s">
        <v>88</v>
      </c>
      <c r="E55" s="13" t="s">
        <v>91</v>
      </c>
      <c r="F55" s="5">
        <v>1500000</v>
      </c>
      <c r="G55" s="3"/>
    </row>
    <row r="56" spans="2:7" x14ac:dyDescent="0.25">
      <c r="B56" s="3"/>
      <c r="C56" s="20"/>
      <c r="D56" s="13"/>
      <c r="E56" s="13"/>
      <c r="F56" s="6">
        <f>+F55</f>
        <v>1500000</v>
      </c>
      <c r="G56" s="3"/>
    </row>
    <row r="57" spans="2:7" x14ac:dyDescent="0.25">
      <c r="B57" s="3"/>
      <c r="C57" s="16"/>
      <c r="D57" s="3"/>
      <c r="E57" s="3"/>
      <c r="F57" s="6"/>
      <c r="G57" s="3"/>
    </row>
    <row r="58" spans="2:7" x14ac:dyDescent="0.25">
      <c r="B58" s="3" t="s">
        <v>137</v>
      </c>
      <c r="C58" s="20">
        <v>45230</v>
      </c>
      <c r="D58" s="3" t="s">
        <v>14</v>
      </c>
      <c r="E58" s="3" t="s">
        <v>44</v>
      </c>
      <c r="F58" s="5">
        <v>840469.57</v>
      </c>
      <c r="G58" s="3"/>
    </row>
    <row r="59" spans="2:7" x14ac:dyDescent="0.25">
      <c r="B59" s="3" t="s">
        <v>138</v>
      </c>
      <c r="C59" s="20">
        <v>45230</v>
      </c>
      <c r="D59" s="3" t="s">
        <v>14</v>
      </c>
      <c r="E59" s="3" t="s">
        <v>44</v>
      </c>
      <c r="F59" s="5">
        <v>199017.61</v>
      </c>
      <c r="G59" s="3"/>
    </row>
    <row r="60" spans="2:7" x14ac:dyDescent="0.25">
      <c r="B60" s="3"/>
      <c r="C60" s="16"/>
      <c r="D60" s="3"/>
      <c r="E60" s="3"/>
      <c r="F60" s="6">
        <f>SUM(F58:F59)</f>
        <v>1039487.1799999999</v>
      </c>
      <c r="G60" s="3"/>
    </row>
    <row r="61" spans="2:7" x14ac:dyDescent="0.25">
      <c r="B61" s="3"/>
      <c r="C61" s="16"/>
      <c r="D61" s="3"/>
      <c r="E61" s="3"/>
      <c r="F61" s="6"/>
      <c r="G61" s="3"/>
    </row>
    <row r="62" spans="2:7" x14ac:dyDescent="0.25">
      <c r="B62" s="3" t="s">
        <v>170</v>
      </c>
      <c r="C62" s="4">
        <v>45229</v>
      </c>
      <c r="D62" s="3" t="s">
        <v>171</v>
      </c>
      <c r="E62" s="3" t="s">
        <v>172</v>
      </c>
      <c r="F62" s="6">
        <v>108000</v>
      </c>
      <c r="G62" s="3"/>
    </row>
    <row r="63" spans="2:7" x14ac:dyDescent="0.25">
      <c r="B63" s="3"/>
      <c r="C63" s="16"/>
      <c r="D63" s="3"/>
      <c r="E63" s="3"/>
      <c r="F63" s="6"/>
      <c r="G63" s="3"/>
    </row>
    <row r="64" spans="2:7" x14ac:dyDescent="0.25">
      <c r="B64" s="3"/>
      <c r="C64" s="21"/>
      <c r="D64" s="22"/>
      <c r="E64" s="22"/>
      <c r="F64" s="6"/>
      <c r="G64" s="3"/>
    </row>
    <row r="65" spans="2:7" x14ac:dyDescent="0.25">
      <c r="B65" s="4" t="s">
        <v>4</v>
      </c>
      <c r="C65" s="20">
        <v>44391</v>
      </c>
      <c r="D65" s="3" t="s">
        <v>26</v>
      </c>
      <c r="E65" s="3" t="s">
        <v>2</v>
      </c>
      <c r="F65" s="5">
        <v>101845.8</v>
      </c>
      <c r="G65" s="3"/>
    </row>
    <row r="66" spans="2:7" x14ac:dyDescent="0.25">
      <c r="B66" s="3"/>
      <c r="C66" s="16"/>
      <c r="D66" s="3"/>
      <c r="E66" s="3"/>
      <c r="F66" s="6">
        <v>101845.8</v>
      </c>
      <c r="G66" s="3"/>
    </row>
    <row r="67" spans="2:7" x14ac:dyDescent="0.25">
      <c r="B67" s="3"/>
      <c r="C67" s="16"/>
      <c r="D67" s="3"/>
      <c r="E67" s="3"/>
      <c r="F67" s="3"/>
      <c r="G67" s="3"/>
    </row>
    <row r="68" spans="2:7" x14ac:dyDescent="0.25">
      <c r="B68" s="4" t="s">
        <v>5</v>
      </c>
      <c r="C68" s="20">
        <v>44251</v>
      </c>
      <c r="D68" s="3" t="s">
        <v>27</v>
      </c>
      <c r="E68" s="3" t="s">
        <v>2</v>
      </c>
      <c r="F68" s="5">
        <v>55365.599999999999</v>
      </c>
      <c r="G68" s="3"/>
    </row>
    <row r="69" spans="2:7" x14ac:dyDescent="0.25">
      <c r="B69" s="3"/>
      <c r="C69" s="16"/>
      <c r="D69" s="3"/>
      <c r="E69" s="3"/>
      <c r="F69" s="6">
        <f>+F68</f>
        <v>55365.599999999999</v>
      </c>
      <c r="G69" s="3"/>
    </row>
    <row r="70" spans="2:7" x14ac:dyDescent="0.25">
      <c r="B70" s="3"/>
      <c r="C70" s="16"/>
      <c r="D70" s="3"/>
      <c r="E70" s="3"/>
      <c r="F70" s="6"/>
      <c r="G70" s="3"/>
    </row>
    <row r="71" spans="2:7" x14ac:dyDescent="0.25">
      <c r="B71" s="3" t="s">
        <v>60</v>
      </c>
      <c r="C71" s="20">
        <v>45058</v>
      </c>
      <c r="D71" s="3" t="s">
        <v>32</v>
      </c>
      <c r="E71" s="3" t="s">
        <v>61</v>
      </c>
      <c r="F71" s="5">
        <v>121515.92</v>
      </c>
      <c r="G71" s="3"/>
    </row>
    <row r="72" spans="2:7" x14ac:dyDescent="0.25">
      <c r="B72" s="3"/>
      <c r="C72" s="16"/>
      <c r="D72" s="3"/>
      <c r="E72" s="3"/>
      <c r="F72" s="6">
        <v>121515.92</v>
      </c>
      <c r="G72" s="3"/>
    </row>
    <row r="73" spans="2:7" x14ac:dyDescent="0.25">
      <c r="B73" s="3"/>
      <c r="C73" s="16"/>
      <c r="D73" s="3"/>
      <c r="E73" s="3"/>
      <c r="F73" s="6"/>
      <c r="G73" s="3"/>
    </row>
    <row r="74" spans="2:7" x14ac:dyDescent="0.25">
      <c r="B74" s="3" t="s">
        <v>13</v>
      </c>
      <c r="C74" s="20">
        <v>45222</v>
      </c>
      <c r="D74" s="3" t="s">
        <v>62</v>
      </c>
      <c r="E74" s="17" t="s">
        <v>139</v>
      </c>
      <c r="F74" s="5">
        <v>33427.06</v>
      </c>
      <c r="G74" s="3"/>
    </row>
    <row r="75" spans="2:7" x14ac:dyDescent="0.25">
      <c r="B75" s="3"/>
      <c r="C75" s="16"/>
      <c r="D75" s="3"/>
      <c r="E75" s="3"/>
      <c r="F75" s="6">
        <f>+F74</f>
        <v>33427.06</v>
      </c>
      <c r="G75" s="3"/>
    </row>
    <row r="76" spans="2:7" x14ac:dyDescent="0.25">
      <c r="B76" s="3"/>
      <c r="C76" s="16"/>
      <c r="D76" s="3"/>
      <c r="E76" s="3"/>
      <c r="F76" s="6"/>
      <c r="G76" s="3"/>
    </row>
    <row r="77" spans="2:7" ht="30" x14ac:dyDescent="0.25">
      <c r="B77" s="3" t="s">
        <v>36</v>
      </c>
      <c r="C77" s="20">
        <v>44895</v>
      </c>
      <c r="D77" s="9" t="s">
        <v>15</v>
      </c>
      <c r="E77" s="9" t="s">
        <v>47</v>
      </c>
      <c r="F77" s="5">
        <v>795621.09</v>
      </c>
      <c r="G77" s="3"/>
    </row>
    <row r="78" spans="2:7" ht="30" x14ac:dyDescent="0.25">
      <c r="B78" s="3" t="s">
        <v>57</v>
      </c>
      <c r="C78" s="20">
        <v>45015</v>
      </c>
      <c r="D78" s="9" t="s">
        <v>15</v>
      </c>
      <c r="E78" s="9" t="s">
        <v>47</v>
      </c>
      <c r="F78" s="5">
        <v>926666.85</v>
      </c>
      <c r="G78" s="3"/>
    </row>
    <row r="79" spans="2:7" ht="30" x14ac:dyDescent="0.25">
      <c r="B79" s="3" t="s">
        <v>92</v>
      </c>
      <c r="C79" s="20">
        <v>45192</v>
      </c>
      <c r="D79" s="9" t="s">
        <v>15</v>
      </c>
      <c r="E79" s="9" t="s">
        <v>93</v>
      </c>
      <c r="F79" s="5">
        <v>59953.440000000002</v>
      </c>
      <c r="G79" s="3"/>
    </row>
    <row r="80" spans="2:7" x14ac:dyDescent="0.25">
      <c r="B80" s="3" t="s">
        <v>73</v>
      </c>
      <c r="C80" s="20">
        <v>45168</v>
      </c>
      <c r="D80" s="9" t="s">
        <v>15</v>
      </c>
      <c r="E80" s="9" t="s">
        <v>74</v>
      </c>
      <c r="F80" s="5">
        <v>93456</v>
      </c>
      <c r="G80" s="3"/>
    </row>
    <row r="81" spans="2:7" ht="30" x14ac:dyDescent="0.25">
      <c r="B81" s="3" t="s">
        <v>140</v>
      </c>
      <c r="C81" s="20">
        <v>45203</v>
      </c>
      <c r="D81" s="9" t="s">
        <v>15</v>
      </c>
      <c r="E81" s="9" t="s">
        <v>141</v>
      </c>
      <c r="F81" s="5">
        <v>4511.38</v>
      </c>
      <c r="G81" s="3"/>
    </row>
    <row r="82" spans="2:7" x14ac:dyDescent="0.25">
      <c r="B82" s="3" t="s">
        <v>66</v>
      </c>
      <c r="C82" s="20">
        <v>45218</v>
      </c>
      <c r="D82" s="9" t="s">
        <v>15</v>
      </c>
      <c r="E82" s="9" t="s">
        <v>63</v>
      </c>
      <c r="F82" s="5">
        <v>5787.9</v>
      </c>
      <c r="G82" s="3"/>
    </row>
    <row r="83" spans="2:7" x14ac:dyDescent="0.25">
      <c r="B83" s="3"/>
      <c r="C83" s="16"/>
      <c r="D83" s="3"/>
      <c r="E83" s="3"/>
      <c r="F83" s="6">
        <f>795621.09+F78+F79+F80+F81+F82</f>
        <v>1885996.6599999997</v>
      </c>
      <c r="G83" s="3"/>
    </row>
    <row r="84" spans="2:7" x14ac:dyDescent="0.25">
      <c r="B84" s="3"/>
      <c r="C84" s="16"/>
      <c r="D84" s="3"/>
      <c r="E84" s="3"/>
      <c r="F84" s="6"/>
      <c r="G84" s="3"/>
    </row>
    <row r="85" spans="2:7" x14ac:dyDescent="0.25">
      <c r="B85" s="3" t="s">
        <v>142</v>
      </c>
      <c r="C85" s="16" t="s">
        <v>113</v>
      </c>
      <c r="D85" s="3" t="s">
        <v>33</v>
      </c>
      <c r="E85" s="3" t="s">
        <v>64</v>
      </c>
      <c r="F85" s="5">
        <v>6100</v>
      </c>
      <c r="G85" s="3"/>
    </row>
    <row r="86" spans="2:7" x14ac:dyDescent="0.25">
      <c r="B86" s="3"/>
      <c r="C86" s="16"/>
      <c r="D86" s="3"/>
      <c r="E86" s="3"/>
      <c r="F86" s="6">
        <f>+F85</f>
        <v>6100</v>
      </c>
      <c r="G86" s="3"/>
    </row>
    <row r="87" spans="2:7" x14ac:dyDescent="0.25">
      <c r="B87" s="3"/>
      <c r="C87" s="16"/>
      <c r="D87" s="3"/>
      <c r="E87" s="3"/>
      <c r="F87" s="6"/>
      <c r="G87" s="3"/>
    </row>
    <row r="88" spans="2:7" x14ac:dyDescent="0.25">
      <c r="B88" s="3" t="s">
        <v>3</v>
      </c>
      <c r="C88" s="20">
        <v>44923</v>
      </c>
      <c r="D88" s="3" t="s">
        <v>51</v>
      </c>
      <c r="E88" s="3" t="s">
        <v>52</v>
      </c>
      <c r="F88" s="5">
        <v>13608</v>
      </c>
      <c r="G88" s="3"/>
    </row>
    <row r="89" spans="2:7" x14ac:dyDescent="0.25">
      <c r="B89" s="3"/>
      <c r="C89" s="20"/>
      <c r="D89" s="3"/>
      <c r="E89" s="3"/>
      <c r="F89" s="6">
        <f>+F88</f>
        <v>13608</v>
      </c>
      <c r="G89" s="3"/>
    </row>
    <row r="90" spans="2:7" x14ac:dyDescent="0.25">
      <c r="B90" s="3"/>
      <c r="C90" s="20"/>
      <c r="D90" s="3"/>
      <c r="E90" s="3"/>
      <c r="F90" s="6"/>
      <c r="G90" s="3"/>
    </row>
    <row r="91" spans="2:7" ht="30" x14ac:dyDescent="0.25">
      <c r="B91" s="3" t="s">
        <v>3</v>
      </c>
      <c r="C91" s="20">
        <v>45005</v>
      </c>
      <c r="D91" s="3" t="s">
        <v>58</v>
      </c>
      <c r="E91" s="17" t="s">
        <v>59</v>
      </c>
      <c r="F91" s="5">
        <v>123310</v>
      </c>
      <c r="G91" s="3"/>
    </row>
    <row r="92" spans="2:7" x14ac:dyDescent="0.25">
      <c r="B92" s="3"/>
      <c r="C92" s="20"/>
      <c r="D92" s="3"/>
      <c r="E92" s="9"/>
      <c r="F92" s="6">
        <f>+F91</f>
        <v>123310</v>
      </c>
      <c r="G92" s="3"/>
    </row>
    <row r="93" spans="2:7" ht="21.75" customHeight="1" x14ac:dyDescent="0.25">
      <c r="B93" s="3"/>
      <c r="C93" s="20"/>
      <c r="D93" s="3"/>
      <c r="E93" s="9"/>
      <c r="F93" s="6"/>
      <c r="G93" s="3"/>
    </row>
    <row r="94" spans="2:7" x14ac:dyDescent="0.25">
      <c r="B94" s="3" t="s">
        <v>143</v>
      </c>
      <c r="C94" s="20">
        <v>45219</v>
      </c>
      <c r="D94" s="3" t="s">
        <v>16</v>
      </c>
      <c r="E94" s="9" t="s">
        <v>68</v>
      </c>
      <c r="F94" s="5">
        <v>6000</v>
      </c>
      <c r="G94" s="3"/>
    </row>
    <row r="95" spans="2:7" x14ac:dyDescent="0.25">
      <c r="B95" s="3"/>
      <c r="C95" s="20"/>
      <c r="D95" s="3"/>
      <c r="E95" s="9"/>
      <c r="F95" s="6">
        <f>+F94</f>
        <v>6000</v>
      </c>
      <c r="G95" s="3"/>
    </row>
    <row r="96" spans="2:7" x14ac:dyDescent="0.25">
      <c r="B96" s="3"/>
      <c r="C96" s="20"/>
      <c r="D96" s="3"/>
      <c r="E96" s="9"/>
      <c r="F96" s="6"/>
      <c r="G96" s="3"/>
    </row>
    <row r="97" spans="2:7" x14ac:dyDescent="0.25">
      <c r="B97" t="s">
        <v>174</v>
      </c>
      <c r="C97" s="23">
        <v>45230</v>
      </c>
      <c r="D97" t="s">
        <v>175</v>
      </c>
      <c r="E97" s="9" t="s">
        <v>176</v>
      </c>
      <c r="F97" s="6">
        <v>81000</v>
      </c>
      <c r="G97" s="3"/>
    </row>
    <row r="98" spans="2:7" x14ac:dyDescent="0.25">
      <c r="B98" s="3"/>
      <c r="C98" s="20"/>
      <c r="D98" s="3"/>
      <c r="E98" s="9"/>
      <c r="F98" s="6"/>
      <c r="G98" s="3"/>
    </row>
    <row r="99" spans="2:7" x14ac:dyDescent="0.25">
      <c r="B99" s="3"/>
      <c r="C99" s="20"/>
      <c r="D99" s="3"/>
      <c r="E99" s="9"/>
      <c r="F99" s="6"/>
      <c r="G99" s="3"/>
    </row>
    <row r="100" spans="2:7" x14ac:dyDescent="0.25">
      <c r="B100" s="3" t="s">
        <v>95</v>
      </c>
      <c r="C100" s="20">
        <v>45195</v>
      </c>
      <c r="D100" s="3" t="s">
        <v>75</v>
      </c>
      <c r="E100" s="9" t="s">
        <v>94</v>
      </c>
      <c r="F100" s="5">
        <v>6600</v>
      </c>
      <c r="G100" s="3"/>
    </row>
    <row r="101" spans="2:7" x14ac:dyDescent="0.25">
      <c r="B101" s="3"/>
      <c r="C101" s="20"/>
      <c r="D101" s="3"/>
      <c r="E101" s="9"/>
      <c r="F101" s="6">
        <f>SUM(F100:F100)</f>
        <v>6600</v>
      </c>
      <c r="G101" s="3"/>
    </row>
    <row r="102" spans="2:7" x14ac:dyDescent="0.25">
      <c r="B102" s="3"/>
      <c r="C102" s="20"/>
      <c r="D102" s="3"/>
      <c r="E102" s="9"/>
      <c r="F102" s="6"/>
      <c r="G102" s="3"/>
    </row>
    <row r="103" spans="2:7" ht="30" x14ac:dyDescent="0.25">
      <c r="B103" s="3" t="s">
        <v>145</v>
      </c>
      <c r="C103" s="20" t="s">
        <v>144</v>
      </c>
      <c r="D103" s="3" t="s">
        <v>48</v>
      </c>
      <c r="E103" s="9" t="s">
        <v>164</v>
      </c>
      <c r="F103" s="5">
        <v>25336.95</v>
      </c>
      <c r="G103" s="3"/>
    </row>
    <row r="104" spans="2:7" x14ac:dyDescent="0.25">
      <c r="B104" s="3"/>
      <c r="C104" s="20"/>
      <c r="D104" s="3"/>
      <c r="E104" s="9"/>
      <c r="F104" s="6">
        <f>+F103</f>
        <v>25336.95</v>
      </c>
      <c r="G104" s="3"/>
    </row>
    <row r="105" spans="2:7" x14ac:dyDescent="0.25">
      <c r="B105" s="3"/>
      <c r="C105" s="20"/>
      <c r="D105" s="3"/>
      <c r="E105" s="9"/>
      <c r="F105" s="6"/>
      <c r="G105" s="3"/>
    </row>
    <row r="106" spans="2:7" x14ac:dyDescent="0.25">
      <c r="B106" s="3" t="s">
        <v>147</v>
      </c>
      <c r="C106" s="20" t="s">
        <v>132</v>
      </c>
      <c r="D106" s="3" t="s">
        <v>146</v>
      </c>
      <c r="E106" s="9" t="s">
        <v>148</v>
      </c>
      <c r="F106" s="5">
        <v>99710</v>
      </c>
      <c r="G106" s="3"/>
    </row>
    <row r="107" spans="2:7" x14ac:dyDescent="0.25">
      <c r="B107" s="3"/>
      <c r="C107" s="20"/>
      <c r="D107" s="3"/>
      <c r="E107" s="9"/>
      <c r="F107" s="6">
        <f>+F106</f>
        <v>99710</v>
      </c>
      <c r="G107" s="3"/>
    </row>
    <row r="108" spans="2:7" x14ac:dyDescent="0.25">
      <c r="B108" s="3"/>
      <c r="C108" s="20"/>
      <c r="D108" s="3"/>
      <c r="E108" s="9"/>
      <c r="F108" s="6"/>
      <c r="G108" s="3"/>
    </row>
    <row r="109" spans="2:7" x14ac:dyDescent="0.25">
      <c r="B109" s="3" t="s">
        <v>45</v>
      </c>
      <c r="C109" s="20">
        <v>44837</v>
      </c>
      <c r="D109" s="3" t="s">
        <v>17</v>
      </c>
      <c r="E109" s="3" t="s">
        <v>46</v>
      </c>
      <c r="F109" s="5">
        <v>2295</v>
      </c>
      <c r="G109" s="3"/>
    </row>
    <row r="110" spans="2:7" x14ac:dyDescent="0.25">
      <c r="B110" s="3" t="s">
        <v>49</v>
      </c>
      <c r="C110" s="20">
        <v>44866</v>
      </c>
      <c r="D110" s="3" t="s">
        <v>17</v>
      </c>
      <c r="E110" s="3" t="s">
        <v>55</v>
      </c>
      <c r="F110" s="5">
        <v>2295</v>
      </c>
      <c r="G110" s="3"/>
    </row>
    <row r="111" spans="2:7" x14ac:dyDescent="0.25">
      <c r="B111" s="3" t="s">
        <v>53</v>
      </c>
      <c r="C111" s="20">
        <v>44896</v>
      </c>
      <c r="D111" s="3" t="s">
        <v>17</v>
      </c>
      <c r="E111" s="3" t="s">
        <v>56</v>
      </c>
      <c r="F111" s="5">
        <v>2295</v>
      </c>
      <c r="G111" s="3"/>
    </row>
    <row r="112" spans="2:7" x14ac:dyDescent="0.25">
      <c r="B112" s="3" t="s">
        <v>149</v>
      </c>
      <c r="C112" s="20">
        <v>45201</v>
      </c>
      <c r="D112" s="3" t="s">
        <v>17</v>
      </c>
      <c r="E112" s="3" t="s">
        <v>150</v>
      </c>
      <c r="F112" s="5">
        <v>10030</v>
      </c>
      <c r="G112" s="3"/>
    </row>
    <row r="113" spans="2:7" ht="16.5" customHeight="1" x14ac:dyDescent="0.25">
      <c r="B113" s="3"/>
      <c r="C113" s="20"/>
      <c r="D113" s="3"/>
      <c r="E113" s="3"/>
      <c r="F113" s="6">
        <f>SUM(F109:F112)</f>
        <v>16915</v>
      </c>
      <c r="G113" s="3"/>
    </row>
    <row r="114" spans="2:7" x14ac:dyDescent="0.25">
      <c r="B114" s="3"/>
      <c r="C114" s="20"/>
      <c r="D114" s="3"/>
      <c r="E114" s="3"/>
      <c r="F114" s="6"/>
      <c r="G114" s="3"/>
    </row>
    <row r="115" spans="2:7" x14ac:dyDescent="0.25">
      <c r="B115" s="3" t="s">
        <v>40</v>
      </c>
      <c r="C115" s="20">
        <v>44805</v>
      </c>
      <c r="D115" s="3" t="s">
        <v>41</v>
      </c>
      <c r="E115" s="3" t="s">
        <v>42</v>
      </c>
      <c r="F115" s="5">
        <v>88776</v>
      </c>
      <c r="G115" s="3"/>
    </row>
    <row r="116" spans="2:7" x14ac:dyDescent="0.25">
      <c r="B116" s="3"/>
      <c r="C116" s="20"/>
      <c r="D116" s="3"/>
      <c r="E116" s="3"/>
      <c r="F116" s="6">
        <v>88776</v>
      </c>
      <c r="G116" s="3"/>
    </row>
    <row r="117" spans="2:7" x14ac:dyDescent="0.25">
      <c r="B117" s="3"/>
      <c r="C117" s="20"/>
      <c r="D117" s="3"/>
      <c r="E117" s="3"/>
      <c r="F117" s="6"/>
      <c r="G117" s="3"/>
    </row>
    <row r="118" spans="2:7" x14ac:dyDescent="0.25">
      <c r="B118" s="3" t="s">
        <v>153</v>
      </c>
      <c r="C118" s="20" t="s">
        <v>152</v>
      </c>
      <c r="D118" s="3" t="s">
        <v>34</v>
      </c>
      <c r="E118" s="9" t="s">
        <v>151</v>
      </c>
      <c r="F118" s="5">
        <v>46146.9</v>
      </c>
      <c r="G118" s="3"/>
    </row>
    <row r="119" spans="2:7" x14ac:dyDescent="0.25">
      <c r="B119" s="3" t="s">
        <v>155</v>
      </c>
      <c r="C119" s="20" t="s">
        <v>154</v>
      </c>
      <c r="D119" s="3" t="s">
        <v>34</v>
      </c>
      <c r="E119" s="9" t="s">
        <v>151</v>
      </c>
      <c r="F119" s="5">
        <v>766.55</v>
      </c>
      <c r="G119" s="3"/>
    </row>
    <row r="120" spans="2:7" x14ac:dyDescent="0.25">
      <c r="B120" s="3"/>
      <c r="C120" s="20"/>
      <c r="D120" s="3"/>
      <c r="E120" s="3"/>
      <c r="F120" s="6">
        <f>+F118+F119</f>
        <v>46913.450000000004</v>
      </c>
      <c r="G120" s="3"/>
    </row>
    <row r="121" spans="2:7" x14ac:dyDescent="0.25">
      <c r="B121" s="3"/>
      <c r="C121" s="20"/>
      <c r="D121" s="3"/>
      <c r="E121" s="3"/>
      <c r="F121" s="6"/>
      <c r="G121" s="3"/>
    </row>
    <row r="122" spans="2:7" ht="30" x14ac:dyDescent="0.25">
      <c r="B122" s="3" t="s">
        <v>157</v>
      </c>
      <c r="C122" s="20">
        <v>45215</v>
      </c>
      <c r="D122" s="3" t="s">
        <v>65</v>
      </c>
      <c r="E122" s="9" t="s">
        <v>156</v>
      </c>
      <c r="F122" s="5">
        <v>24780</v>
      </c>
      <c r="G122" s="3"/>
    </row>
    <row r="123" spans="2:7" x14ac:dyDescent="0.25">
      <c r="B123" s="3"/>
      <c r="C123" s="20"/>
      <c r="D123" s="3"/>
      <c r="E123" s="3"/>
      <c r="F123" s="6">
        <f>+F122</f>
        <v>24780</v>
      </c>
      <c r="G123" s="3"/>
    </row>
    <row r="124" spans="2:7" x14ac:dyDescent="0.25">
      <c r="B124" s="3"/>
      <c r="C124" s="20"/>
      <c r="D124" s="3"/>
      <c r="E124" s="3"/>
      <c r="F124" s="6"/>
      <c r="G124" s="3"/>
    </row>
    <row r="125" spans="2:7" x14ac:dyDescent="0.25">
      <c r="B125" s="3" t="s">
        <v>158</v>
      </c>
      <c r="C125" s="20">
        <v>45212</v>
      </c>
      <c r="D125" s="3" t="s">
        <v>43</v>
      </c>
      <c r="E125" s="3" t="s">
        <v>37</v>
      </c>
      <c r="F125" s="5">
        <v>48629</v>
      </c>
      <c r="G125" s="3"/>
    </row>
    <row r="126" spans="2:7" x14ac:dyDescent="0.25">
      <c r="B126" s="3"/>
      <c r="C126" s="20"/>
      <c r="D126" s="3"/>
      <c r="E126" s="3"/>
      <c r="F126" s="6">
        <f>+F125</f>
        <v>48629</v>
      </c>
      <c r="G126" s="3"/>
    </row>
    <row r="127" spans="2:7" x14ac:dyDescent="0.25">
      <c r="B127" s="3"/>
      <c r="C127" s="20"/>
      <c r="D127" s="3"/>
      <c r="E127" s="3"/>
      <c r="F127" s="6"/>
      <c r="G127" s="3"/>
    </row>
    <row r="128" spans="2:7" ht="30" x14ac:dyDescent="0.25">
      <c r="B128" s="3" t="s">
        <v>18</v>
      </c>
      <c r="C128" s="20">
        <v>44698</v>
      </c>
      <c r="D128" s="9" t="s">
        <v>19</v>
      </c>
      <c r="E128" s="3" t="s">
        <v>35</v>
      </c>
      <c r="F128" s="5">
        <v>39869.839999999997</v>
      </c>
      <c r="G128" s="3"/>
    </row>
    <row r="129" spans="2:7" x14ac:dyDescent="0.25">
      <c r="B129" s="3"/>
      <c r="C129" s="20"/>
      <c r="D129" s="3"/>
      <c r="E129" s="3"/>
      <c r="F129" s="6">
        <v>39869.839999999997</v>
      </c>
      <c r="G129" s="3"/>
    </row>
    <row r="130" spans="2:7" x14ac:dyDescent="0.25">
      <c r="B130" s="3"/>
      <c r="C130" s="20"/>
      <c r="D130" s="3"/>
      <c r="E130" s="3"/>
      <c r="F130" s="6"/>
      <c r="G130" s="3"/>
    </row>
    <row r="131" spans="2:7" x14ac:dyDescent="0.25">
      <c r="B131" s="3"/>
      <c r="C131" s="20"/>
      <c r="D131" s="3"/>
      <c r="E131" s="3"/>
      <c r="F131" s="5"/>
      <c r="G131" s="3"/>
    </row>
    <row r="132" spans="2:7" x14ac:dyDescent="0.25">
      <c r="B132" s="3" t="s">
        <v>20</v>
      </c>
      <c r="C132" s="20">
        <v>44630</v>
      </c>
      <c r="D132" s="3" t="s">
        <v>21</v>
      </c>
      <c r="E132" s="3" t="s">
        <v>22</v>
      </c>
      <c r="F132" s="5">
        <v>25960</v>
      </c>
      <c r="G132" s="3"/>
    </row>
    <row r="133" spans="2:7" x14ac:dyDescent="0.25">
      <c r="B133" s="3"/>
      <c r="C133" s="20"/>
      <c r="D133" s="3"/>
      <c r="E133" s="3"/>
      <c r="F133" s="6">
        <f>+F132</f>
        <v>25960</v>
      </c>
      <c r="G133" s="3"/>
    </row>
    <row r="134" spans="2:7" x14ac:dyDescent="0.25">
      <c r="B134" s="3"/>
      <c r="C134" s="20"/>
      <c r="D134" s="3"/>
      <c r="E134" s="3"/>
      <c r="F134" s="5"/>
      <c r="G134" s="3"/>
    </row>
    <row r="135" spans="2:7" x14ac:dyDescent="0.25">
      <c r="B135" s="3" t="s">
        <v>160</v>
      </c>
      <c r="C135" s="20" t="s">
        <v>159</v>
      </c>
      <c r="D135" s="3" t="s">
        <v>23</v>
      </c>
      <c r="E135" s="3" t="s">
        <v>161</v>
      </c>
      <c r="F135" s="5">
        <v>72640.800000000003</v>
      </c>
      <c r="G135" s="3"/>
    </row>
    <row r="136" spans="2:7" x14ac:dyDescent="0.25">
      <c r="B136" s="3"/>
      <c r="C136" s="20"/>
      <c r="D136" s="3"/>
      <c r="E136" s="3"/>
      <c r="F136" s="6">
        <f>+F135</f>
        <v>72640.800000000003</v>
      </c>
      <c r="G136" s="3"/>
    </row>
    <row r="137" spans="2:7" x14ac:dyDescent="0.25">
      <c r="B137" s="3"/>
      <c r="C137" s="20"/>
      <c r="D137" s="3"/>
      <c r="E137" s="3"/>
      <c r="F137" s="6"/>
      <c r="G137" s="3"/>
    </row>
    <row r="138" spans="2:7" x14ac:dyDescent="0.25">
      <c r="B138" s="11"/>
      <c r="C138" s="16"/>
      <c r="D138" s="3"/>
      <c r="E138" s="11" t="s">
        <v>173</v>
      </c>
      <c r="F138" s="6">
        <f>+F17+F22+F25+F28+F32+F35+F38+F41+F46+F53+F56+F60+F66+F69+F72+F75+F83+F86+F89+F92+F95+F101+F104+F107+F113+F116+F120+F123+F126+F129+F133+F136+F62+F97</f>
        <v>6561844.54</v>
      </c>
      <c r="G138" s="3"/>
    </row>
    <row r="139" spans="2:7" x14ac:dyDescent="0.25">
      <c r="F139" s="12"/>
    </row>
    <row r="140" spans="2:7" x14ac:dyDescent="0.25">
      <c r="F140" s="12"/>
    </row>
    <row r="141" spans="2:7" x14ac:dyDescent="0.25">
      <c r="F141" s="12"/>
    </row>
    <row r="142" spans="2:7" x14ac:dyDescent="0.25">
      <c r="F142" s="12"/>
      <c r="G142" s="8"/>
    </row>
    <row r="143" spans="2:7" x14ac:dyDescent="0.25">
      <c r="B143" s="27" t="s">
        <v>77</v>
      </c>
      <c r="C143" s="27"/>
      <c r="D143" s="27"/>
      <c r="E143" s="7" t="s">
        <v>76</v>
      </c>
    </row>
    <row r="144" spans="2:7" x14ac:dyDescent="0.25">
      <c r="B144" s="28" t="s">
        <v>24</v>
      </c>
      <c r="C144" s="28"/>
      <c r="D144" s="28"/>
      <c r="E144" s="7" t="s">
        <v>38</v>
      </c>
      <c r="F144" s="8"/>
    </row>
    <row r="145" spans="2:5" x14ac:dyDescent="0.25">
      <c r="B145" s="28" t="s">
        <v>25</v>
      </c>
      <c r="C145" s="28"/>
      <c r="D145" s="28"/>
      <c r="E145" s="7" t="s">
        <v>39</v>
      </c>
    </row>
    <row r="155" spans="2:5" ht="17.25" customHeight="1" x14ac:dyDescent="0.25"/>
    <row r="174" ht="14.25" customHeight="1" x14ac:dyDescent="0.25"/>
    <row r="183" ht="17.25" customHeight="1" x14ac:dyDescent="0.25"/>
    <row r="184" ht="39.75" customHeight="1" x14ac:dyDescent="0.25"/>
    <row r="185" ht="39.75" customHeight="1" x14ac:dyDescent="0.25"/>
    <row r="186" ht="39.75" customHeight="1" x14ac:dyDescent="0.25"/>
    <row r="187" ht="17.25" customHeight="1" x14ac:dyDescent="0.25"/>
    <row r="214" ht="15" customHeight="1" x14ac:dyDescent="0.25"/>
    <row r="229" ht="14.25" customHeight="1" x14ac:dyDescent="0.25"/>
    <row r="236" ht="9.75" customHeight="1" x14ac:dyDescent="0.25"/>
    <row r="245" ht="12" customHeight="1" x14ac:dyDescent="0.25"/>
    <row r="251" ht="13.5" customHeight="1" x14ac:dyDescent="0.25"/>
    <row r="258" ht="15" customHeight="1" x14ac:dyDescent="0.25"/>
    <row r="261" ht="7.5" customHeight="1" x14ac:dyDescent="0.25"/>
  </sheetData>
  <sheetProtection algorithmName="SHA-512" hashValue="kRI0LgmAbP9dws+iCkCiRjY1NPZcovrypqTvdJkSU4SV/NNf2LNgj0JzMWK04Mahc4khDhkpbaav4XiyTwp3eg==" saltValue="00Hx4ZVSR9kfuJz8HLt1DA==" spinCount="100000" sheet="1" objects="1" scenarios="1"/>
  <mergeCells count="7">
    <mergeCell ref="B143:D143"/>
    <mergeCell ref="B144:D144"/>
    <mergeCell ref="B145:D145"/>
    <mergeCell ref="D4:E4"/>
    <mergeCell ref="C5:F5"/>
    <mergeCell ref="D43:D45"/>
    <mergeCell ref="E43:E45"/>
  </mergeCells>
  <phoneticPr fontId="7" type="noConversion"/>
  <pageMargins left="0.17" right="0.15748031496062992" top="0.42" bottom="0.17" header="0.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Jaqueline Pimentel Perez</dc:creator>
  <cp:lastModifiedBy>Heiliany Lopez</cp:lastModifiedBy>
  <cp:lastPrinted>2023-10-10T22:10:36Z</cp:lastPrinted>
  <dcterms:created xsi:type="dcterms:W3CDTF">2022-02-03T14:24:49Z</dcterms:created>
  <dcterms:modified xsi:type="dcterms:W3CDTF">2023-11-15T16:26:06Z</dcterms:modified>
</cp:coreProperties>
</file>