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E6E52C5B-3156-4C5F-8D0C-9B43AFC7B121}" xr6:coauthVersionLast="47" xr6:coauthVersionMax="47" xr10:uidLastSave="{00000000-0000-0000-0000-000000000000}"/>
  <workbookProtection workbookAlgorithmName="SHA-512" workbookHashValue="DojxPCQCbi7d5TfcuSsb2SJ4j3jOEqXrgHPepMbDHi9VtpMl9cN9YGma9NiG+qyE/y0Rz+knl7WO7GWf4e56CA==" workbookSaltValue="9fn7F6OwP7jVhS9/0VWTSw==" workbookSpinCount="100000" lockStructure="1"/>
  <bookViews>
    <workbookView xWindow="20370" yWindow="-120" windowWidth="20730" windowHeight="11160" xr2:uid="{BEE6834F-4003-4268-92F5-9BB56A2A05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B12" i="1"/>
  <c r="B18" i="1"/>
  <c r="D84" i="1"/>
  <c r="C83" i="1"/>
  <c r="B83" i="1"/>
  <c r="D82" i="1"/>
  <c r="D81" i="1"/>
  <c r="C80" i="1"/>
  <c r="B80" i="1"/>
  <c r="D80" i="1" s="1"/>
  <c r="D79" i="1"/>
  <c r="D78" i="1"/>
  <c r="C77" i="1"/>
  <c r="B77" i="1"/>
  <c r="B76" i="1" s="1"/>
  <c r="D75" i="1"/>
  <c r="D74" i="1"/>
  <c r="D73" i="1"/>
  <c r="C72" i="1"/>
  <c r="B72" i="1"/>
  <c r="D72" i="1" s="1"/>
  <c r="D71" i="1"/>
  <c r="D70" i="1"/>
  <c r="C69" i="1"/>
  <c r="B69" i="1"/>
  <c r="D68" i="1"/>
  <c r="D67" i="1"/>
  <c r="D66" i="1"/>
  <c r="D65" i="1"/>
  <c r="C64" i="1"/>
  <c r="D64" i="1" s="1"/>
  <c r="B64" i="1"/>
  <c r="D63" i="1"/>
  <c r="D62" i="1"/>
  <c r="D61" i="1"/>
  <c r="D60" i="1"/>
  <c r="D59" i="1"/>
  <c r="D58" i="1"/>
  <c r="D57" i="1"/>
  <c r="D56" i="1"/>
  <c r="D55" i="1"/>
  <c r="C54" i="1"/>
  <c r="B54" i="1"/>
  <c r="D53" i="1"/>
  <c r="D52" i="1"/>
  <c r="D51" i="1"/>
  <c r="D50" i="1"/>
  <c r="D49" i="1"/>
  <c r="D48" i="1"/>
  <c r="C47" i="1"/>
  <c r="B47" i="1"/>
  <c r="D46" i="1"/>
  <c r="D45" i="1"/>
  <c r="D44" i="1"/>
  <c r="D43" i="1"/>
  <c r="D42" i="1"/>
  <c r="D41" i="1"/>
  <c r="D40" i="1"/>
  <c r="D39" i="1"/>
  <c r="C38" i="1"/>
  <c r="B38" i="1"/>
  <c r="D38" i="1" s="1"/>
  <c r="D37" i="1"/>
  <c r="D36" i="1"/>
  <c r="D35" i="1"/>
  <c r="D34" i="1"/>
  <c r="D33" i="1"/>
  <c r="D32" i="1"/>
  <c r="D31" i="1"/>
  <c r="D30" i="1"/>
  <c r="D29" i="1"/>
  <c r="B28" i="1"/>
  <c r="D27" i="1"/>
  <c r="D26" i="1"/>
  <c r="D25" i="1"/>
  <c r="D24" i="1"/>
  <c r="D23" i="1"/>
  <c r="D22" i="1"/>
  <c r="D21" i="1"/>
  <c r="D20" i="1"/>
  <c r="D19" i="1"/>
  <c r="C18" i="1"/>
  <c r="D17" i="1"/>
  <c r="D16" i="1"/>
  <c r="D15" i="1"/>
  <c r="D14" i="1"/>
  <c r="D13" i="1"/>
  <c r="C12" i="1"/>
  <c r="D12" i="1" s="1"/>
  <c r="D10" i="1"/>
  <c r="D47" i="1" l="1"/>
  <c r="D83" i="1"/>
  <c r="D69" i="1"/>
  <c r="D77" i="1"/>
  <c r="D18" i="1"/>
  <c r="D28" i="1"/>
  <c r="D54" i="1"/>
  <c r="C11" i="1"/>
  <c r="C85" i="1"/>
  <c r="C76" i="1"/>
  <c r="D76" i="1" s="1"/>
  <c r="B85" i="1"/>
  <c r="B11" i="1"/>
  <c r="D11" i="1" l="1"/>
  <c r="D85" i="1"/>
</calcChain>
</file>

<file path=xl/sharedStrings.xml><?xml version="1.0" encoding="utf-8"?>
<sst xmlns="http://schemas.openxmlformats.org/spreadsheetml/2006/main" count="91" uniqueCount="91">
  <si>
    <t>Ministerio de Educación Superior Ciencia y Tecnología (MESCyT)</t>
  </si>
  <si>
    <t>Instituto de Innovación en Biotecnología e Industria (IIBI)</t>
  </si>
  <si>
    <t>Presupuesto Vigente Julio</t>
  </si>
  <si>
    <t>En RD$</t>
  </si>
  <si>
    <t>DETALLE</t>
  </si>
  <si>
    <t>Presupuesto Aprobado</t>
  </si>
  <si>
    <t>Modificaciones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</si>
  <si>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</si>
  <si>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</si>
  <si>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</si>
  <si>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</si>
  <si>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</si>
  <si>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</si>
  <si>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</si>
  <si>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</si>
  <si>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</si>
  <si>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</si>
  <si>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</si>
  <si>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</si>
  <si>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</si>
  <si>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</si>
  <si>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</si>
  <si>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</si>
  <si>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</si>
  <si>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</si>
  <si>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</si>
  <si>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</si>
  <si>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</si>
  <si>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</si>
  <si>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</si>
  <si>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</si>
  <si>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</si>
  <si>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</si>
  <si>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</si>
  <si>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</si>
  <si>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</si>
  <si>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</si>
  <si>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</si>
  <si>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</si>
  <si>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</si>
  <si>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</si>
  <si>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</si>
  <si>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</si>
  <si>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</si>
  <si>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</si>
  <si>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</si>
  <si>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</si>
  <si>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</si>
  <si>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</si>
  <si>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</si>
  <si>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</si>
  <si>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</si>
  <si>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</si>
  <si>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</si>
  <si>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</si>
  <si>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</si>
  <si>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</si>
  <si>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</si>
  <si>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</si>
  <si>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</si>
  <si>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</si>
  <si>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</si>
  <si>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</si>
  <si>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</si>
  <si>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</si>
  <si>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</si>
  <si>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</si>
  <si>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</si>
  <si>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</si>
  <si>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</si>
  <si>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</si>
  <si>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</si>
  <si>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</si>
  <si>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</si>
  <si>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</si>
  <si>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</si>
  <si>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</si>
  <si>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</si>
  <si>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</si>
  <si>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</si>
  <si>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</si>
  <si>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</si>
  <si>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Nelson Johnson, M.A.</t>
  </si>
  <si>
    <t>Enc. De Presupuesto</t>
  </si>
  <si>
    <t>Enc. Financiero</t>
  </si>
  <si>
    <t>Fecha de registro: Desde el 1 de enero del 2023</t>
  </si>
  <si>
    <t>Fecha de imputación: hasta el 31 de julio del 2023</t>
  </si>
  <si>
    <t>Año 2023</t>
  </si>
  <si>
    <t>Manuel Medina G</t>
  </si>
  <si>
    <t xml:space="preserve">      Total general</t>
  </si>
  <si>
    <t>Fuente: 10   ;  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</si>
</sst>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0" applyNumberFormat="1"/>
    <xf numFmtId="0" fontId="3" fillId="0" borderId="6" xfId="0" applyFont="1" applyBorder="1" applyAlignment="1">
      <alignment horizontal="left"/>
    </xf>
    <xf numFmtId="164" fontId="3" fillId="0" borderId="6" xfId="1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0" fontId="0" fillId="0" borderId="0" xfId="0" applyAlignment="1">
      <alignment horizontal="left" indent="2"/>
    </xf>
    <xf numFmtId="43" fontId="3" fillId="0" borderId="6" xfId="0" applyNumberFormat="1" applyFont="1" applyBorder="1"/>
    <xf numFmtId="0" fontId="2" fillId="2" borderId="7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4" fontId="10" fillId="0" borderId="0" xfId="0" applyNumberFormat="1" applyFont="1" applyAlignment="1">
      <alignment horizontal="right" vertical="top" indent="1" shrinkToFit="1"/>
    </xf>
    <xf numFmtId="164" fontId="2" fillId="2" borderId="7" xfId="1" applyFont="1" applyFill="1" applyBorder="1" applyAlignment="1">
      <alignment vertical="center"/>
    </xf>
    <xf numFmtId="164" fontId="0" fillId="0" borderId="0" xfId="1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8" fillId="2" borderId="2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2221834</xdr:colOff>
      <xdr:row>3</xdr:row>
      <xdr:rowOff>133517</xdr:rowOff>
    </xdr:from>
    <xdr:ext cx="1254792" cy="485608"/>
    <xdr:pic>
      <xdr:nvPicPr>
        <xdr:cNvPr id="2" name="Imagen 1">
          <a:extLst>
            <a:ext uri="{FF2B5EF4-FFF2-40B4-BE49-F238E27FC236}">
              <a16:creationId xmlns:a16="http://schemas.microsoft.com/office/drawing/2014/main" id="{3B65EAA2-4BAF-4BDF-AF85-9A054A94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384" y="876467"/>
          <a:ext cx="1254792" cy="485608"/>
        </a:xfrm>
        <a:prstGeom prst="rect">
          <a:avLst/>
        </a:prstGeom>
      </xdr:spPr>
    </xdr:pic>
    <xdr:clientData/>
  </xdr:oneCellAnchor>
  <xdr:twoCellAnchor editAs="oneCell">
    <xdr:from>
      <xdr:col>0</xdr:col>
      <xdr:colOff>101769</xdr:colOff>
      <xdr:row>3</xdr:row>
      <xdr:rowOff>129006</xdr:rowOff>
    </xdr:from>
    <xdr:to>
      <xdr:col>0</xdr:col>
      <xdr:colOff>2019301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E398C8-F41E-4303-A281-3A596B3CC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69" y="871956"/>
          <a:ext cx="1917532" cy="499644"/>
        </a:xfrm>
        <a:prstGeom prst="rect">
          <a:avLst/>
        </a:prstGeom>
      </xdr:spPr>
    </xdr:pic>
    <xdr:clientData/>
  </xdr:twoCellAnchor>
  <xdr:twoCellAnchor>
    <xdr:from>
      <xdr:col>0</xdr:col>
      <xdr:colOff>1809750</xdr:colOff>
      <xdr:row>98</xdr:row>
      <xdr:rowOff>0</xdr:rowOff>
    </xdr:from>
    <xdr:to>
      <xdr:col>0</xdr:col>
      <xdr:colOff>4600575</xdr:colOff>
      <xdr:row>98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BE91EFA-FF60-4CBA-44F8-DD0BBD8BD980}"/>
            </a:ext>
          </a:extLst>
        </xdr:cNvPr>
        <xdr:cNvCxnSpPr/>
      </xdr:nvCxnSpPr>
      <xdr:spPr>
        <a:xfrm flipV="1">
          <a:off x="1809750" y="18964275"/>
          <a:ext cx="279082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429-D67D-4749-B909-6A7DE864DB0E}">
  <dimension ref="A1:D103"/>
  <sheetViews>
    <sheetView tabSelected="1" view="pageBreakPreview" zoomScaleNormal="100" zoomScaleSheetLayoutView="100" workbookViewId="0">
      <selection activeCell="A15" sqref="A15"/>
    </sheetView>
  </sheetViews>
  <sheetFormatPr baseColWidth="10" defaultRowHeight="15" x14ac:dyDescent="0.25"/>
  <cols>
    <col min="1" max="1" width="92.42578125" customWidth="1"/>
    <col min="2" max="2" width="22.140625" customWidth="1"/>
    <col min="3" max="3" width="21.140625" customWidth="1"/>
    <col min="4" max="4" width="22" customWidth="1"/>
  </cols>
  <sheetData>
    <row r="1" spans="1:4" x14ac:dyDescent="0.25">
      <c r="B1" s="1"/>
      <c r="C1" s="1"/>
      <c r="D1" s="1"/>
    </row>
    <row r="2" spans="1:4" x14ac:dyDescent="0.25">
      <c r="B2" s="1"/>
      <c r="C2" s="1"/>
      <c r="D2" s="1"/>
    </row>
    <row r="3" spans="1:4" ht="28.5" x14ac:dyDescent="0.25">
      <c r="A3" s="18" t="s">
        <v>0</v>
      </c>
      <c r="B3" s="19"/>
      <c r="C3" s="19"/>
      <c r="D3" s="19"/>
    </row>
    <row r="4" spans="1:4" ht="21" x14ac:dyDescent="0.25">
      <c r="A4" s="20" t="s">
        <v>1</v>
      </c>
      <c r="B4" s="21"/>
      <c r="C4" s="21"/>
      <c r="D4" s="21"/>
    </row>
    <row r="5" spans="1:4" ht="15.75" x14ac:dyDescent="0.25">
      <c r="A5" s="22" t="s">
        <v>87</v>
      </c>
      <c r="B5" s="23"/>
      <c r="C5" s="23"/>
      <c r="D5" s="23"/>
    </row>
    <row r="6" spans="1:4" ht="15.75" x14ac:dyDescent="0.25">
      <c r="A6" s="24" t="s">
        <v>2</v>
      </c>
      <c r="B6" s="25"/>
      <c r="C6" s="25"/>
      <c r="D6" s="25"/>
    </row>
    <row r="7" spans="1:4" ht="15.75" x14ac:dyDescent="0.25">
      <c r="A7" s="25" t="s">
        <v>3</v>
      </c>
      <c r="B7" s="25"/>
      <c r="C7" s="25"/>
      <c r="D7" s="25"/>
    </row>
    <row r="8" spans="1:4" x14ac:dyDescent="0.25">
      <c r="B8" s="1"/>
      <c r="C8" s="1"/>
      <c r="D8" s="1"/>
    </row>
    <row r="9" spans="1:4" x14ac:dyDescent="0.25">
      <c r="A9" s="26" t="s">
        <v>4</v>
      </c>
      <c r="B9" s="28" t="s">
        <v>5</v>
      </c>
      <c r="C9" s="28" t="s">
        <v>6</v>
      </c>
      <c r="D9" s="30" t="s">
        <v>7</v>
      </c>
    </row>
    <row r="10" spans="1:4" x14ac:dyDescent="0.25">
      <c r="A10" s="27"/>
      <c r="B10" s="29"/>
      <c r="C10" s="29"/>
      <c r="D10" s="31">
        <f t="shared" ref="D10:D73" si="0">+B10+C10</f>
        <v>0</v>
      </c>
    </row>
    <row r="11" spans="1:4" x14ac:dyDescent="0.25">
      <c r="A11" s="2" t="s">
        <v>8</v>
      </c>
      <c r="B11" s="3">
        <f>SUM(B12+B18+B28+B38+B47+B54+B64+B69+B72)</f>
        <v>159671257</v>
      </c>
      <c r="C11" s="3">
        <f t="shared" ref="C11" si="1">SUM(C12+C18+C28+C38+C47+C54+C64+C69+C72)</f>
        <v>3429199.9999999995</v>
      </c>
      <c r="D11" s="3">
        <f t="shared" si="0"/>
        <v>163100457</v>
      </c>
    </row>
    <row r="12" spans="1:4" x14ac:dyDescent="0.25">
      <c r="A12" s="4" t="s">
        <v>9</v>
      </c>
      <c r="B12" s="13">
        <f>+B13+B14+B15+B16+B17</f>
        <v>103887411</v>
      </c>
      <c r="C12" s="5">
        <f>SUM(C13:C17)</f>
        <v>5833890</v>
      </c>
      <c r="D12" s="5">
        <f t="shared" si="0"/>
        <v>109721301</v>
      </c>
    </row>
    <row r="13" spans="1:4" x14ac:dyDescent="0.25">
      <c r="A13" s="6" t="s">
        <v>10</v>
      </c>
      <c r="B13" s="1">
        <v>87489860</v>
      </c>
      <c r="C13" s="1">
        <v>5154541</v>
      </c>
      <c r="D13" s="1">
        <f t="shared" si="0"/>
        <v>92644401</v>
      </c>
    </row>
    <row r="14" spans="1:4" x14ac:dyDescent="0.25">
      <c r="A14" s="6" t="s">
        <v>11</v>
      </c>
      <c r="B14" s="1">
        <v>3720000</v>
      </c>
      <c r="C14" s="1">
        <v>0</v>
      </c>
      <c r="D14" s="1">
        <f t="shared" si="0"/>
        <v>3720000</v>
      </c>
    </row>
    <row r="15" spans="1:4" x14ac:dyDescent="0.25">
      <c r="A15" s="6" t="s">
        <v>12</v>
      </c>
      <c r="B15" s="1">
        <v>432000</v>
      </c>
      <c r="C15" s="1">
        <v>-282000</v>
      </c>
      <c r="D15" s="1">
        <f t="shared" si="0"/>
        <v>150000</v>
      </c>
    </row>
    <row r="16" spans="1:4" x14ac:dyDescent="0.25">
      <c r="A16" s="6" t="s">
        <v>13</v>
      </c>
      <c r="B16" s="1">
        <v>0</v>
      </c>
      <c r="C16" s="1">
        <v>0</v>
      </c>
      <c r="D16" s="1">
        <f t="shared" si="0"/>
        <v>0</v>
      </c>
    </row>
    <row r="17" spans="1:4" x14ac:dyDescent="0.25">
      <c r="A17" s="6" t="s">
        <v>14</v>
      </c>
      <c r="B17" s="1">
        <v>12245551</v>
      </c>
      <c r="C17" s="1">
        <v>961349</v>
      </c>
      <c r="D17" s="1">
        <f t="shared" si="0"/>
        <v>13206900</v>
      </c>
    </row>
    <row r="18" spans="1:4" x14ac:dyDescent="0.25">
      <c r="A18" s="4" t="s">
        <v>15</v>
      </c>
      <c r="B18" s="13">
        <f>+B19+B20+B21+B22+B23+B24+B25+B26+B27</f>
        <v>27799000</v>
      </c>
      <c r="C18" s="5">
        <f>SUM(C19:C27)</f>
        <v>-3796930.2800000003</v>
      </c>
      <c r="D18" s="5">
        <f t="shared" si="0"/>
        <v>24002069.719999999</v>
      </c>
    </row>
    <row r="19" spans="1:4" x14ac:dyDescent="0.25">
      <c r="A19" s="6" t="s">
        <v>16</v>
      </c>
      <c r="B19" s="1">
        <v>13470000</v>
      </c>
      <c r="C19" s="1">
        <v>62905.42</v>
      </c>
      <c r="D19" s="1">
        <f t="shared" si="0"/>
        <v>13532905.42</v>
      </c>
    </row>
    <row r="20" spans="1:4" x14ac:dyDescent="0.25">
      <c r="A20" s="6" t="s">
        <v>17</v>
      </c>
      <c r="B20" s="1">
        <v>430000</v>
      </c>
      <c r="C20" s="1">
        <v>-149672.4</v>
      </c>
      <c r="D20" s="1">
        <f t="shared" si="0"/>
        <v>280327.59999999998</v>
      </c>
    </row>
    <row r="21" spans="1:4" x14ac:dyDescent="0.25">
      <c r="A21" s="6" t="s">
        <v>18</v>
      </c>
      <c r="B21" s="1">
        <v>200000</v>
      </c>
      <c r="C21" s="1">
        <v>0</v>
      </c>
      <c r="D21" s="1">
        <f t="shared" si="0"/>
        <v>200000</v>
      </c>
    </row>
    <row r="22" spans="1:4" x14ac:dyDescent="0.25">
      <c r="A22" s="6" t="s">
        <v>19</v>
      </c>
      <c r="B22" s="1">
        <v>100000</v>
      </c>
      <c r="C22" s="1">
        <v>-100000</v>
      </c>
      <c r="D22" s="1">
        <f t="shared" si="0"/>
        <v>0</v>
      </c>
    </row>
    <row r="23" spans="1:4" x14ac:dyDescent="0.25">
      <c r="A23" s="6" t="s">
        <v>20</v>
      </c>
      <c r="B23" s="1">
        <v>649000</v>
      </c>
      <c r="C23" s="1">
        <v>-307683</v>
      </c>
      <c r="D23" s="1">
        <f t="shared" si="0"/>
        <v>341317</v>
      </c>
    </row>
    <row r="24" spans="1:4" x14ac:dyDescent="0.25">
      <c r="A24" s="6" t="s">
        <v>21</v>
      </c>
      <c r="B24" s="1">
        <v>2050000</v>
      </c>
      <c r="C24" s="1">
        <v>28000</v>
      </c>
      <c r="D24" s="1">
        <f t="shared" si="0"/>
        <v>2078000</v>
      </c>
    </row>
    <row r="25" spans="1:4" x14ac:dyDescent="0.25">
      <c r="A25" s="6" t="s">
        <v>22</v>
      </c>
      <c r="B25" s="1">
        <v>3500000</v>
      </c>
      <c r="C25" s="1">
        <v>441567.52</v>
      </c>
      <c r="D25" s="1">
        <f t="shared" si="0"/>
        <v>3941567.52</v>
      </c>
    </row>
    <row r="26" spans="1:4" x14ac:dyDescent="0.25">
      <c r="A26" s="6" t="s">
        <v>23</v>
      </c>
      <c r="B26" s="1">
        <v>1500000</v>
      </c>
      <c r="C26" s="1">
        <v>1422286</v>
      </c>
      <c r="D26" s="1">
        <f t="shared" si="0"/>
        <v>2922286</v>
      </c>
    </row>
    <row r="27" spans="1:4" x14ac:dyDescent="0.25">
      <c r="A27" s="6" t="s">
        <v>24</v>
      </c>
      <c r="B27" s="1">
        <v>5900000</v>
      </c>
      <c r="C27" s="1">
        <v>-5194333.82</v>
      </c>
      <c r="D27" s="1">
        <f t="shared" si="0"/>
        <v>705666.1799999997</v>
      </c>
    </row>
    <row r="28" spans="1:4" x14ac:dyDescent="0.25">
      <c r="A28" s="4" t="s">
        <v>25</v>
      </c>
      <c r="B28" s="5">
        <f t="shared" ref="B28" si="2">SUM(B29:B37)</f>
        <v>18339246</v>
      </c>
      <c r="C28" s="5">
        <f>SUM(C29:C37)</f>
        <v>-665442.7200000002</v>
      </c>
      <c r="D28" s="5">
        <f t="shared" si="0"/>
        <v>17673803.280000001</v>
      </c>
    </row>
    <row r="29" spans="1:4" x14ac:dyDescent="0.25">
      <c r="A29" s="6" t="s">
        <v>26</v>
      </c>
      <c r="B29" s="1">
        <v>1550800</v>
      </c>
      <c r="C29" s="1">
        <v>-802745</v>
      </c>
      <c r="D29" s="1">
        <f t="shared" si="0"/>
        <v>748055</v>
      </c>
    </row>
    <row r="30" spans="1:4" x14ac:dyDescent="0.25">
      <c r="A30" s="6" t="s">
        <v>27</v>
      </c>
      <c r="B30" s="1">
        <v>368600</v>
      </c>
      <c r="C30" s="1">
        <v>100000</v>
      </c>
      <c r="D30" s="1">
        <f t="shared" si="0"/>
        <v>468600</v>
      </c>
    </row>
    <row r="31" spans="1:4" x14ac:dyDescent="0.25">
      <c r="A31" s="6" t="s">
        <v>28</v>
      </c>
      <c r="B31" s="1">
        <v>995000</v>
      </c>
      <c r="C31" s="1">
        <v>-328915</v>
      </c>
      <c r="D31" s="1">
        <f t="shared" si="0"/>
        <v>666085</v>
      </c>
    </row>
    <row r="32" spans="1:4" x14ac:dyDescent="0.25">
      <c r="A32" s="6" t="s">
        <v>29</v>
      </c>
      <c r="B32" s="1">
        <v>70000</v>
      </c>
      <c r="C32" s="1">
        <v>32831.07</v>
      </c>
      <c r="D32" s="1">
        <f t="shared" si="0"/>
        <v>102831.07</v>
      </c>
    </row>
    <row r="33" spans="1:4" x14ac:dyDescent="0.25">
      <c r="A33" s="6" t="s">
        <v>30</v>
      </c>
      <c r="B33" s="1">
        <v>30000</v>
      </c>
      <c r="C33" s="1">
        <v>99382.21</v>
      </c>
      <c r="D33" s="1">
        <f t="shared" si="0"/>
        <v>129382.21</v>
      </c>
    </row>
    <row r="34" spans="1:4" x14ac:dyDescent="0.25">
      <c r="A34" s="6" t="s">
        <v>31</v>
      </c>
      <c r="B34" s="1">
        <v>2140000</v>
      </c>
      <c r="C34" s="1">
        <v>-298000</v>
      </c>
      <c r="D34" s="1">
        <f t="shared" si="0"/>
        <v>1842000</v>
      </c>
    </row>
    <row r="35" spans="1:4" x14ac:dyDescent="0.25">
      <c r="A35" s="6" t="s">
        <v>32</v>
      </c>
      <c r="B35" s="1">
        <v>10038996</v>
      </c>
      <c r="C35" s="1">
        <v>164004</v>
      </c>
      <c r="D35" s="1">
        <f t="shared" si="0"/>
        <v>10203000</v>
      </c>
    </row>
    <row r="36" spans="1:4" x14ac:dyDescent="0.25">
      <c r="A36" s="6" t="s">
        <v>33</v>
      </c>
      <c r="B36" s="1">
        <v>0</v>
      </c>
      <c r="C36" s="1">
        <v>0</v>
      </c>
      <c r="D36" s="1">
        <f t="shared" si="0"/>
        <v>0</v>
      </c>
    </row>
    <row r="37" spans="1:4" x14ac:dyDescent="0.25">
      <c r="A37" s="6" t="s">
        <v>34</v>
      </c>
      <c r="B37" s="1">
        <v>3145850</v>
      </c>
      <c r="C37" s="1">
        <v>368000</v>
      </c>
      <c r="D37" s="1">
        <f t="shared" si="0"/>
        <v>3513850</v>
      </c>
    </row>
    <row r="38" spans="1:4" x14ac:dyDescent="0.25">
      <c r="A38" s="4" t="s">
        <v>35</v>
      </c>
      <c r="B38" s="5">
        <f t="shared" ref="B38:C38" si="3">SUM(B39:B46)</f>
        <v>0</v>
      </c>
      <c r="C38" s="5">
        <f t="shared" si="3"/>
        <v>0</v>
      </c>
      <c r="D38" s="5">
        <f t="shared" si="0"/>
        <v>0</v>
      </c>
    </row>
    <row r="39" spans="1:4" x14ac:dyDescent="0.25">
      <c r="A39" s="6" t="s">
        <v>36</v>
      </c>
      <c r="B39" s="1">
        <v>0</v>
      </c>
      <c r="C39" s="1">
        <v>0</v>
      </c>
      <c r="D39" s="1">
        <f t="shared" si="0"/>
        <v>0</v>
      </c>
    </row>
    <row r="40" spans="1:4" x14ac:dyDescent="0.25">
      <c r="A40" s="6" t="s">
        <v>37</v>
      </c>
      <c r="B40" s="1">
        <v>0</v>
      </c>
      <c r="C40" s="1">
        <v>0</v>
      </c>
      <c r="D40" s="1">
        <f t="shared" si="0"/>
        <v>0</v>
      </c>
    </row>
    <row r="41" spans="1:4" x14ac:dyDescent="0.25">
      <c r="A41" s="6" t="s">
        <v>38</v>
      </c>
      <c r="B41" s="1">
        <v>0</v>
      </c>
      <c r="C41" s="1">
        <v>0</v>
      </c>
      <c r="D41" s="1">
        <f t="shared" si="0"/>
        <v>0</v>
      </c>
    </row>
    <row r="42" spans="1:4" x14ac:dyDescent="0.25">
      <c r="A42" s="6" t="s">
        <v>39</v>
      </c>
      <c r="B42" s="1">
        <v>0</v>
      </c>
      <c r="C42" s="1">
        <v>0</v>
      </c>
      <c r="D42" s="1">
        <f t="shared" si="0"/>
        <v>0</v>
      </c>
    </row>
    <row r="43" spans="1:4" x14ac:dyDescent="0.25">
      <c r="A43" s="6" t="s">
        <v>40</v>
      </c>
      <c r="B43" s="1">
        <v>0</v>
      </c>
      <c r="C43" s="1">
        <v>0</v>
      </c>
      <c r="D43" s="1">
        <f t="shared" si="0"/>
        <v>0</v>
      </c>
    </row>
    <row r="44" spans="1:4" x14ac:dyDescent="0.25">
      <c r="A44" s="6" t="s">
        <v>41</v>
      </c>
      <c r="B44" s="1">
        <v>0</v>
      </c>
      <c r="C44" s="1">
        <v>0</v>
      </c>
      <c r="D44" s="1">
        <f t="shared" si="0"/>
        <v>0</v>
      </c>
    </row>
    <row r="45" spans="1:4" x14ac:dyDescent="0.25">
      <c r="A45" s="6" t="s">
        <v>42</v>
      </c>
      <c r="B45" s="1">
        <v>0</v>
      </c>
      <c r="C45" s="1">
        <v>0</v>
      </c>
      <c r="D45" s="1">
        <f t="shared" si="0"/>
        <v>0</v>
      </c>
    </row>
    <row r="46" spans="1:4" x14ac:dyDescent="0.25">
      <c r="A46" s="6" t="s">
        <v>43</v>
      </c>
      <c r="B46" s="1">
        <v>0</v>
      </c>
      <c r="C46" s="1">
        <v>0</v>
      </c>
      <c r="D46" s="1">
        <f t="shared" si="0"/>
        <v>0</v>
      </c>
    </row>
    <row r="47" spans="1:4" x14ac:dyDescent="0.25">
      <c r="A47" s="4" t="s">
        <v>44</v>
      </c>
      <c r="B47" s="5">
        <f t="shared" ref="B47:C47" si="4">SUM(B48:B53)</f>
        <v>0</v>
      </c>
      <c r="C47" s="5">
        <f t="shared" si="4"/>
        <v>0</v>
      </c>
      <c r="D47" s="5">
        <f t="shared" si="0"/>
        <v>0</v>
      </c>
    </row>
    <row r="48" spans="1:4" x14ac:dyDescent="0.25">
      <c r="A48" s="6" t="s">
        <v>45</v>
      </c>
      <c r="B48" s="1">
        <v>0</v>
      </c>
      <c r="C48" s="1">
        <v>0</v>
      </c>
      <c r="D48" s="1">
        <f t="shared" si="0"/>
        <v>0</v>
      </c>
    </row>
    <row r="49" spans="1:4" x14ac:dyDescent="0.25">
      <c r="A49" s="6" t="s">
        <v>46</v>
      </c>
      <c r="B49" s="1">
        <v>0</v>
      </c>
      <c r="C49" s="1">
        <v>0</v>
      </c>
      <c r="D49" s="1">
        <f t="shared" si="0"/>
        <v>0</v>
      </c>
    </row>
    <row r="50" spans="1:4" x14ac:dyDescent="0.25">
      <c r="A50" s="6" t="s">
        <v>47</v>
      </c>
      <c r="B50" s="1">
        <v>0</v>
      </c>
      <c r="C50" s="1">
        <v>0</v>
      </c>
      <c r="D50" s="1">
        <f t="shared" si="0"/>
        <v>0</v>
      </c>
    </row>
    <row r="51" spans="1:4" x14ac:dyDescent="0.25">
      <c r="A51" s="6" t="s">
        <v>48</v>
      </c>
      <c r="B51" s="1">
        <v>0</v>
      </c>
      <c r="C51" s="1">
        <v>0</v>
      </c>
      <c r="D51" s="1">
        <f t="shared" si="0"/>
        <v>0</v>
      </c>
    </row>
    <row r="52" spans="1:4" x14ac:dyDescent="0.25">
      <c r="A52" s="6" t="s">
        <v>49</v>
      </c>
      <c r="B52" s="1">
        <v>0</v>
      </c>
      <c r="C52" s="1">
        <v>0</v>
      </c>
      <c r="D52" s="1">
        <f t="shared" si="0"/>
        <v>0</v>
      </c>
    </row>
    <row r="53" spans="1:4" x14ac:dyDescent="0.25">
      <c r="A53" s="6" t="s">
        <v>50</v>
      </c>
      <c r="B53" s="1">
        <v>0</v>
      </c>
      <c r="C53" s="1">
        <v>0</v>
      </c>
      <c r="D53" s="1">
        <f t="shared" si="0"/>
        <v>0</v>
      </c>
    </row>
    <row r="54" spans="1:4" x14ac:dyDescent="0.25">
      <c r="A54" s="4" t="s">
        <v>51</v>
      </c>
      <c r="B54" s="5">
        <f t="shared" ref="B54:C54" si="5">SUM(B55:B63)</f>
        <v>9645600</v>
      </c>
      <c r="C54" s="5">
        <f t="shared" si="5"/>
        <v>2015683</v>
      </c>
      <c r="D54" s="5">
        <f t="shared" si="0"/>
        <v>11661283</v>
      </c>
    </row>
    <row r="55" spans="1:4" x14ac:dyDescent="0.25">
      <c r="A55" s="6" t="s">
        <v>52</v>
      </c>
      <c r="B55" s="1">
        <v>1100000</v>
      </c>
      <c r="C55" s="1">
        <v>45907</v>
      </c>
      <c r="D55" s="1">
        <f t="shared" si="0"/>
        <v>1145907</v>
      </c>
    </row>
    <row r="56" spans="1:4" x14ac:dyDescent="0.25">
      <c r="A56" s="6" t="s">
        <v>53</v>
      </c>
      <c r="B56" s="1">
        <v>0</v>
      </c>
      <c r="C56" s="1">
        <v>130000</v>
      </c>
      <c r="D56" s="1">
        <f t="shared" si="0"/>
        <v>130000</v>
      </c>
    </row>
    <row r="57" spans="1:4" x14ac:dyDescent="0.25">
      <c r="A57" s="6" t="s">
        <v>54</v>
      </c>
      <c r="B57" s="1">
        <v>1580000</v>
      </c>
      <c r="C57" s="1">
        <v>97000</v>
      </c>
      <c r="D57" s="1">
        <f t="shared" si="0"/>
        <v>1677000</v>
      </c>
    </row>
    <row r="58" spans="1:4" x14ac:dyDescent="0.25">
      <c r="A58" s="6" t="s">
        <v>55</v>
      </c>
      <c r="B58" s="1">
        <v>5500000</v>
      </c>
      <c r="C58" s="1">
        <v>888776</v>
      </c>
      <c r="D58" s="1">
        <f t="shared" si="0"/>
        <v>6388776</v>
      </c>
    </row>
    <row r="59" spans="1:4" x14ac:dyDescent="0.25">
      <c r="A59" s="6" t="s">
        <v>56</v>
      </c>
      <c r="B59" s="1">
        <v>713600</v>
      </c>
      <c r="C59" s="1">
        <v>402000</v>
      </c>
      <c r="D59" s="1">
        <f t="shared" si="0"/>
        <v>1115600</v>
      </c>
    </row>
    <row r="60" spans="1:4" x14ac:dyDescent="0.25">
      <c r="A60" s="6" t="s">
        <v>57</v>
      </c>
      <c r="B60" s="1">
        <v>0</v>
      </c>
      <c r="C60" s="1">
        <v>0</v>
      </c>
      <c r="D60" s="1">
        <f t="shared" si="0"/>
        <v>0</v>
      </c>
    </row>
    <row r="61" spans="1:4" x14ac:dyDescent="0.25">
      <c r="A61" s="6" t="s">
        <v>58</v>
      </c>
      <c r="B61" s="1">
        <v>0</v>
      </c>
      <c r="C61" s="1">
        <v>0</v>
      </c>
      <c r="D61" s="1">
        <f t="shared" si="0"/>
        <v>0</v>
      </c>
    </row>
    <row r="62" spans="1:4" x14ac:dyDescent="0.25">
      <c r="A62" s="6" t="s">
        <v>59</v>
      </c>
      <c r="B62" s="1">
        <v>0</v>
      </c>
      <c r="C62" s="1">
        <v>0</v>
      </c>
      <c r="D62" s="1">
        <f t="shared" si="0"/>
        <v>0</v>
      </c>
    </row>
    <row r="63" spans="1:4" x14ac:dyDescent="0.25">
      <c r="A63" s="6" t="s">
        <v>60</v>
      </c>
      <c r="B63" s="1">
        <v>752000</v>
      </c>
      <c r="C63" s="1">
        <v>452000</v>
      </c>
      <c r="D63" s="1">
        <f t="shared" si="0"/>
        <v>1204000</v>
      </c>
    </row>
    <row r="64" spans="1:4" x14ac:dyDescent="0.25">
      <c r="A64" s="4" t="s">
        <v>61</v>
      </c>
      <c r="B64" s="5">
        <f t="shared" ref="B64:C64" si="6">SUM(B65:B68)</f>
        <v>0</v>
      </c>
      <c r="C64" s="5">
        <f t="shared" si="6"/>
        <v>42000</v>
      </c>
      <c r="D64" s="5">
        <f t="shared" si="0"/>
        <v>42000</v>
      </c>
    </row>
    <row r="65" spans="1:4" x14ac:dyDescent="0.25">
      <c r="A65" s="6" t="s">
        <v>62</v>
      </c>
      <c r="B65" s="1">
        <v>0</v>
      </c>
      <c r="C65" s="1">
        <v>42000</v>
      </c>
      <c r="D65" s="1">
        <f t="shared" si="0"/>
        <v>42000</v>
      </c>
    </row>
    <row r="66" spans="1:4" x14ac:dyDescent="0.25">
      <c r="A66" s="6" t="s">
        <v>63</v>
      </c>
      <c r="B66" s="1">
        <v>0</v>
      </c>
      <c r="C66" s="1">
        <v>0</v>
      </c>
      <c r="D66" s="1">
        <f t="shared" si="0"/>
        <v>0</v>
      </c>
    </row>
    <row r="67" spans="1:4" x14ac:dyDescent="0.25">
      <c r="A67" s="6" t="s">
        <v>64</v>
      </c>
      <c r="B67" s="1">
        <v>0</v>
      </c>
      <c r="C67" s="1">
        <v>0</v>
      </c>
      <c r="D67" s="1">
        <f t="shared" si="0"/>
        <v>0</v>
      </c>
    </row>
    <row r="68" spans="1:4" x14ac:dyDescent="0.25">
      <c r="A68" s="6" t="s">
        <v>65</v>
      </c>
      <c r="B68" s="1">
        <v>0</v>
      </c>
      <c r="C68" s="1">
        <v>0</v>
      </c>
      <c r="D68" s="1">
        <f t="shared" si="0"/>
        <v>0</v>
      </c>
    </row>
    <row r="69" spans="1:4" x14ac:dyDescent="0.25">
      <c r="A69" s="4" t="s">
        <v>66</v>
      </c>
      <c r="B69" s="5">
        <f t="shared" ref="B69:C69" si="7">SUM(B70:B71)</f>
        <v>0</v>
      </c>
      <c r="C69" s="5">
        <f t="shared" si="7"/>
        <v>0</v>
      </c>
      <c r="D69" s="5">
        <f t="shared" si="0"/>
        <v>0</v>
      </c>
    </row>
    <row r="70" spans="1:4" x14ac:dyDescent="0.25">
      <c r="A70" s="6" t="s">
        <v>67</v>
      </c>
      <c r="B70" s="1">
        <v>0</v>
      </c>
      <c r="C70" s="1">
        <v>0</v>
      </c>
      <c r="D70" s="1">
        <f t="shared" si="0"/>
        <v>0</v>
      </c>
    </row>
    <row r="71" spans="1:4" x14ac:dyDescent="0.25">
      <c r="A71" s="6" t="s">
        <v>68</v>
      </c>
      <c r="B71" s="1">
        <v>0</v>
      </c>
      <c r="C71" s="1">
        <v>0</v>
      </c>
      <c r="D71" s="1">
        <f t="shared" si="0"/>
        <v>0</v>
      </c>
    </row>
    <row r="72" spans="1:4" x14ac:dyDescent="0.25">
      <c r="A72" s="4" t="s">
        <v>69</v>
      </c>
      <c r="B72" s="5">
        <f t="shared" ref="B72:C72" si="8">SUM(B73:B75)</f>
        <v>0</v>
      </c>
      <c r="C72" s="5">
        <f t="shared" si="8"/>
        <v>0</v>
      </c>
      <c r="D72" s="5">
        <f t="shared" si="0"/>
        <v>0</v>
      </c>
    </row>
    <row r="73" spans="1:4" x14ac:dyDescent="0.25">
      <c r="A73" s="6" t="s">
        <v>70</v>
      </c>
      <c r="B73" s="1">
        <v>0</v>
      </c>
      <c r="C73" s="1">
        <v>0</v>
      </c>
      <c r="D73" s="1">
        <f t="shared" si="0"/>
        <v>0</v>
      </c>
    </row>
    <row r="74" spans="1:4" x14ac:dyDescent="0.25">
      <c r="A74" s="6" t="s">
        <v>71</v>
      </c>
      <c r="B74" s="1">
        <v>0</v>
      </c>
      <c r="C74" s="1">
        <v>0</v>
      </c>
      <c r="D74" s="1">
        <f t="shared" ref="D74:D85" si="9">+B74+C74</f>
        <v>0</v>
      </c>
    </row>
    <row r="75" spans="1:4" x14ac:dyDescent="0.25">
      <c r="A75" s="6" t="s">
        <v>72</v>
      </c>
      <c r="B75" s="1">
        <v>0</v>
      </c>
      <c r="C75" s="1">
        <v>0</v>
      </c>
      <c r="D75" s="1">
        <f t="shared" si="9"/>
        <v>0</v>
      </c>
    </row>
    <row r="76" spans="1:4" x14ac:dyDescent="0.25">
      <c r="A76" s="2" t="s">
        <v>73</v>
      </c>
      <c r="B76" s="7">
        <f>SUM(B77+B80+B83)</f>
        <v>0</v>
      </c>
      <c r="C76" s="7">
        <f t="shared" ref="C76" si="10">SUM(C77+C80+C83)</f>
        <v>0</v>
      </c>
      <c r="D76" s="7">
        <f t="shared" si="9"/>
        <v>0</v>
      </c>
    </row>
    <row r="77" spans="1:4" x14ac:dyDescent="0.25">
      <c r="A77" s="4" t="s">
        <v>74</v>
      </c>
      <c r="B77" s="5">
        <f t="shared" ref="B77:C77" si="11">SUM(B78:B79)</f>
        <v>0</v>
      </c>
      <c r="C77" s="5">
        <f t="shared" si="11"/>
        <v>0</v>
      </c>
      <c r="D77" s="5">
        <f t="shared" si="9"/>
        <v>0</v>
      </c>
    </row>
    <row r="78" spans="1:4" x14ac:dyDescent="0.25">
      <c r="A78" s="6" t="s">
        <v>75</v>
      </c>
      <c r="B78" s="1">
        <v>0</v>
      </c>
      <c r="C78" s="1">
        <v>0</v>
      </c>
      <c r="D78" s="1">
        <f t="shared" si="9"/>
        <v>0</v>
      </c>
    </row>
    <row r="79" spans="1:4" x14ac:dyDescent="0.25">
      <c r="A79" s="6" t="s">
        <v>76</v>
      </c>
      <c r="B79" s="1">
        <v>0</v>
      </c>
      <c r="C79" s="1">
        <v>0</v>
      </c>
      <c r="D79" s="1">
        <f t="shared" si="9"/>
        <v>0</v>
      </c>
    </row>
    <row r="80" spans="1:4" x14ac:dyDescent="0.25">
      <c r="A80" s="4" t="s">
        <v>77</v>
      </c>
      <c r="B80" s="5">
        <f t="shared" ref="B80:C80" si="12">SUM(B81:B82)</f>
        <v>0</v>
      </c>
      <c r="C80" s="5">
        <f t="shared" si="12"/>
        <v>0</v>
      </c>
      <c r="D80" s="5">
        <f t="shared" si="9"/>
        <v>0</v>
      </c>
    </row>
    <row r="81" spans="1:4" x14ac:dyDescent="0.25">
      <c r="A81" s="6" t="s">
        <v>78</v>
      </c>
      <c r="B81" s="1">
        <v>0</v>
      </c>
      <c r="C81" s="1">
        <v>0</v>
      </c>
      <c r="D81" s="1">
        <f t="shared" si="9"/>
        <v>0</v>
      </c>
    </row>
    <row r="82" spans="1:4" x14ac:dyDescent="0.25">
      <c r="A82" s="6" t="s">
        <v>79</v>
      </c>
      <c r="B82" s="1">
        <v>0</v>
      </c>
      <c r="C82" s="1">
        <v>0</v>
      </c>
      <c r="D82" s="1">
        <f t="shared" si="9"/>
        <v>0</v>
      </c>
    </row>
    <row r="83" spans="1:4" x14ac:dyDescent="0.25">
      <c r="A83" s="4" t="s">
        <v>80</v>
      </c>
      <c r="B83" s="5">
        <f t="shared" ref="B83:C83" si="13">SUM(B84)</f>
        <v>0</v>
      </c>
      <c r="C83" s="5">
        <f t="shared" si="13"/>
        <v>0</v>
      </c>
      <c r="D83" s="5">
        <f t="shared" si="9"/>
        <v>0</v>
      </c>
    </row>
    <row r="84" spans="1:4" x14ac:dyDescent="0.25">
      <c r="A84" s="6" t="s">
        <v>81</v>
      </c>
      <c r="B84" s="1">
        <v>0</v>
      </c>
      <c r="C84" s="1">
        <v>0</v>
      </c>
      <c r="D84" s="1">
        <f t="shared" si="9"/>
        <v>0</v>
      </c>
    </row>
    <row r="85" spans="1:4" x14ac:dyDescent="0.25">
      <c r="A85" s="8" t="s">
        <v>89</v>
      </c>
      <c r="B85" s="14">
        <f>+B12+B18+B28+B38+B47+B54+B64+B69+B72</f>
        <v>159671257</v>
      </c>
      <c r="C85" s="14">
        <f t="shared" ref="C85" si="14">+C12+C18+C28+C38+C47+C54+C64+C69+C72</f>
        <v>3429199.9999999995</v>
      </c>
      <c r="D85" s="14">
        <f t="shared" si="9"/>
        <v>163100457</v>
      </c>
    </row>
    <row r="86" spans="1:4" x14ac:dyDescent="0.25">
      <c r="A86" t="s">
        <v>90</v>
      </c>
      <c r="B86" s="15"/>
      <c r="C86" s="15"/>
      <c r="D86" s="15"/>
    </row>
    <row r="87" spans="1:4" x14ac:dyDescent="0.25">
      <c r="A87" t="s">
        <v>85</v>
      </c>
      <c r="B87" s="1"/>
      <c r="C87" s="1"/>
      <c r="D87" s="1"/>
    </row>
    <row r="88" spans="1:4" x14ac:dyDescent="0.25">
      <c r="A88" t="s">
        <v>86</v>
      </c>
      <c r="B88" s="1"/>
      <c r="C88" s="1"/>
      <c r="D88" s="1"/>
    </row>
    <row r="89" spans="1:4" x14ac:dyDescent="0.25">
      <c r="B89" s="1"/>
      <c r="C89" s="1"/>
      <c r="D89" s="1"/>
    </row>
    <row r="90" spans="1:4" x14ac:dyDescent="0.25">
      <c r="B90" s="1"/>
      <c r="C90" s="1"/>
      <c r="D90" s="1"/>
    </row>
    <row r="91" spans="1:4" x14ac:dyDescent="0.25">
      <c r="B91" s="1"/>
      <c r="C91" s="1"/>
      <c r="D91" s="1"/>
    </row>
    <row r="93" spans="1:4" ht="15.75" x14ac:dyDescent="0.25">
      <c r="A93" s="9"/>
      <c r="B93" s="16"/>
      <c r="C93" s="16"/>
    </row>
    <row r="94" spans="1:4" ht="15.75" x14ac:dyDescent="0.25">
      <c r="A94" s="10"/>
      <c r="B94" s="17"/>
      <c r="C94" s="17"/>
    </row>
    <row r="95" spans="1:4" x14ac:dyDescent="0.25">
      <c r="B95" s="1"/>
      <c r="C95" s="1"/>
      <c r="D95" s="1"/>
    </row>
    <row r="96" spans="1:4" x14ac:dyDescent="0.25">
      <c r="B96" s="1"/>
      <c r="C96" s="1"/>
      <c r="D96" s="1"/>
    </row>
    <row r="97" spans="1:4" x14ac:dyDescent="0.25">
      <c r="B97" s="1"/>
      <c r="C97" s="1"/>
      <c r="D97" s="1"/>
    </row>
    <row r="98" spans="1:4" x14ac:dyDescent="0.25">
      <c r="B98" s="1"/>
      <c r="C98" s="1"/>
      <c r="D98" s="1"/>
    </row>
    <row r="99" spans="1:4" ht="15.75" x14ac:dyDescent="0.25">
      <c r="A99" s="32" t="s">
        <v>88</v>
      </c>
      <c r="B99" s="11"/>
      <c r="C99" s="35" t="s">
        <v>82</v>
      </c>
      <c r="D99" s="35"/>
    </row>
    <row r="100" spans="1:4" ht="15.75" x14ac:dyDescent="0.25">
      <c r="A100" s="33" t="s">
        <v>83</v>
      </c>
      <c r="B100" s="12"/>
      <c r="C100" s="34" t="s">
        <v>84</v>
      </c>
      <c r="D100" s="34"/>
    </row>
    <row r="101" spans="1:4" x14ac:dyDescent="0.25">
      <c r="B101" s="1"/>
      <c r="C101" s="1"/>
      <c r="D101" s="1"/>
    </row>
    <row r="102" spans="1:4" x14ac:dyDescent="0.25">
      <c r="B102" s="1"/>
      <c r="C102" s="1"/>
      <c r="D102" s="1"/>
    </row>
    <row r="103" spans="1:4" x14ac:dyDescent="0.25">
      <c r="B103" s="1"/>
      <c r="C103" s="1"/>
      <c r="D103" s="1"/>
    </row>
  </sheetData>
  <sheetProtection algorithmName="SHA-512" hashValue="Z9Nr/DlkaU3idsuX0MyHLEF03B9OKVyDRm1R/vHXAihJQ3zD4bU/mPEEymeLFJHZakOB6y4agkaBQAzyMQxK5w==" saltValue="Mz3/BvBjEh8b2bTqPLIhjQ==" spinCount="100000" sheet="1" objects="1" scenarios="1"/>
  <mergeCells count="13">
    <mergeCell ref="B93:C93"/>
    <mergeCell ref="B94:C94"/>
    <mergeCell ref="C99:D99"/>
    <mergeCell ref="C100:D100"/>
    <mergeCell ref="A3:D3"/>
    <mergeCell ref="A4:D4"/>
    <mergeCell ref="A5:D5"/>
    <mergeCell ref="A6:D6"/>
    <mergeCell ref="A7:D7"/>
    <mergeCell ref="A9:A10"/>
    <mergeCell ref="B9:B10"/>
    <mergeCell ref="C9:C10"/>
    <mergeCell ref="D9:D10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Lopez</cp:lastModifiedBy>
  <cp:lastPrinted>2023-10-20T16:31:19Z</cp:lastPrinted>
  <dcterms:created xsi:type="dcterms:W3CDTF">2022-08-03T12:42:42Z</dcterms:created>
  <dcterms:modified xsi:type="dcterms:W3CDTF">2023-10-20T16:32:13Z</dcterms:modified>
</cp:coreProperties>
</file>