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6-Junio/"/>
    </mc:Choice>
  </mc:AlternateContent>
  <xr:revisionPtr revIDLastSave="0" documentId="8_{D7EC811E-B77D-4634-84AD-2456929EEB8C}" xr6:coauthVersionLast="47" xr6:coauthVersionMax="47" xr10:uidLastSave="{00000000-0000-0000-0000-000000000000}"/>
  <bookViews>
    <workbookView xWindow="-12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4" l="1"/>
  <c r="K11" i="14" s="1"/>
  <c r="K12" i="14"/>
  <c r="K85" i="14" s="1"/>
  <c r="K28" i="14"/>
  <c r="K54" i="14"/>
  <c r="J54" i="14"/>
  <c r="I85" i="14"/>
  <c r="H85" i="14"/>
  <c r="F85" i="14"/>
  <c r="G85" i="14"/>
  <c r="I54" i="14"/>
  <c r="I28" i="14"/>
  <c r="H28" i="14"/>
  <c r="D12" i="14"/>
  <c r="R84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R82" i="14"/>
  <c r="R81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R79" i="14"/>
  <c r="R78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R75" i="14"/>
  <c r="R74" i="14"/>
  <c r="R73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R71" i="14"/>
  <c r="R70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R68" i="14"/>
  <c r="R67" i="14"/>
  <c r="R66" i="14"/>
  <c r="R65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R63" i="14"/>
  <c r="R62" i="14"/>
  <c r="R61" i="14"/>
  <c r="R60" i="14"/>
  <c r="R59" i="14"/>
  <c r="R58" i="14"/>
  <c r="R57" i="14"/>
  <c r="R56" i="14"/>
  <c r="R55" i="14"/>
  <c r="R54" i="14"/>
  <c r="D54" i="14"/>
  <c r="R53" i="14"/>
  <c r="R52" i="14"/>
  <c r="R51" i="14"/>
  <c r="R50" i="14"/>
  <c r="R49" i="14"/>
  <c r="R48" i="14"/>
  <c r="E47" i="14"/>
  <c r="D47" i="14"/>
  <c r="R46" i="14"/>
  <c r="R45" i="14"/>
  <c r="R44" i="14"/>
  <c r="R43" i="14"/>
  <c r="R42" i="14"/>
  <c r="R41" i="14"/>
  <c r="R40" i="14"/>
  <c r="R39" i="14"/>
  <c r="E38" i="14"/>
  <c r="D38" i="14"/>
  <c r="R37" i="14"/>
  <c r="R36" i="14"/>
  <c r="R35" i="14"/>
  <c r="R34" i="14"/>
  <c r="R33" i="14"/>
  <c r="R32" i="14"/>
  <c r="R31" i="14"/>
  <c r="R30" i="14"/>
  <c r="R29" i="14"/>
  <c r="Q28" i="14"/>
  <c r="P28" i="14"/>
  <c r="O28" i="14"/>
  <c r="N28" i="14"/>
  <c r="M28" i="14"/>
  <c r="L28" i="14"/>
  <c r="J28" i="14"/>
  <c r="G28" i="14"/>
  <c r="F28" i="14"/>
  <c r="E28" i="14"/>
  <c r="D28" i="14"/>
  <c r="R27" i="14"/>
  <c r="R26" i="14"/>
  <c r="R25" i="14"/>
  <c r="R24" i="14"/>
  <c r="R23" i="14"/>
  <c r="R22" i="14"/>
  <c r="R21" i="14"/>
  <c r="R20" i="14"/>
  <c r="R19" i="14"/>
  <c r="Q18" i="14"/>
  <c r="P18" i="14"/>
  <c r="O18" i="14"/>
  <c r="N18" i="14"/>
  <c r="M18" i="14"/>
  <c r="L18" i="14"/>
  <c r="J18" i="14"/>
  <c r="I18" i="14"/>
  <c r="H18" i="14"/>
  <c r="G18" i="14"/>
  <c r="F18" i="14"/>
  <c r="D18" i="14"/>
  <c r="R17" i="14"/>
  <c r="R16" i="14"/>
  <c r="R15" i="14"/>
  <c r="R14" i="14"/>
  <c r="R13" i="14"/>
  <c r="Q12" i="14"/>
  <c r="P12" i="14"/>
  <c r="O12" i="14"/>
  <c r="N12" i="14"/>
  <c r="M12" i="14"/>
  <c r="L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R77" i="14" l="1"/>
  <c r="R80" i="14"/>
  <c r="R83" i="14"/>
  <c r="R72" i="14"/>
  <c r="F76" i="14"/>
  <c r="R64" i="14"/>
  <c r="R69" i="14"/>
  <c r="K76" i="14"/>
  <c r="L11" i="14"/>
  <c r="R28" i="14"/>
  <c r="Q85" i="14"/>
  <c r="G11" i="14"/>
  <c r="N11" i="14"/>
  <c r="N85" i="14"/>
  <c r="P85" i="14"/>
  <c r="P11" i="14" s="1"/>
  <c r="R18" i="14"/>
  <c r="M85" i="14"/>
  <c r="O11" i="14"/>
  <c r="I11" i="14"/>
  <c r="Q11" i="14"/>
  <c r="E85" i="14"/>
  <c r="J85" i="14"/>
  <c r="F11" i="14"/>
  <c r="M11" i="14"/>
  <c r="R38" i="14"/>
  <c r="H11" i="14"/>
  <c r="R47" i="14"/>
  <c r="D11" i="14"/>
  <c r="R76" i="14"/>
  <c r="R12" i="14"/>
  <c r="J11" i="14"/>
  <c r="D85" i="14"/>
  <c r="L85" i="14"/>
  <c r="O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85" i="14" l="1"/>
  <c r="R11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<sst xmlns="http://schemas.openxmlformats.org/spreadsheetml/2006/main" count="1350" uniqueCount="114">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</sst>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99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107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106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103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104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D1" zoomScale="70" zoomScaleNormal="70" zoomScaleSheetLayoutView="70" workbookViewId="0">
      <selection activeCell="K26" sqref="K26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111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25429109.580000002</v>
      </c>
      <c r="K11" s="9">
        <f>SUM(K12+K18+K28+K38+K47+K54+K64+K69+K72)</f>
        <v>19954816.399999999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 t="shared" ref="R11:R27" si="1">SUM(G11:Q11)</f>
        <v>71019953.289999992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2">SUM(H13:H17)</f>
        <v>8471028.4499999993</v>
      </c>
      <c r="I12" s="39">
        <f t="shared" si="2"/>
        <v>378200.81</v>
      </c>
      <c r="J12" s="39">
        <f t="shared" si="2"/>
        <v>18779012.02</v>
      </c>
      <c r="K12" s="39">
        <f>SUM(K13:K17)</f>
        <v>15220800.809999999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>SUM(P13:P17)</f>
        <v>0</v>
      </c>
      <c r="Q12" s="39">
        <f t="shared" si="2"/>
        <v>0</v>
      </c>
      <c r="R12" s="39">
        <f t="shared" si="1"/>
        <v>51694887.469999999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J13" s="4">
        <v>15781986.380000001</v>
      </c>
      <c r="K13" s="4">
        <v>8429015.0999999996</v>
      </c>
      <c r="O13" s="18"/>
      <c r="P13" s="18"/>
      <c r="Q13" s="2"/>
      <c r="R13" s="4">
        <f t="shared" si="1"/>
        <v>39046451.789999999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J14" s="4">
        <v>594000</v>
      </c>
      <c r="K14" s="4">
        <v>5533791.25</v>
      </c>
      <c r="O14" s="18"/>
      <c r="P14" s="18"/>
      <c r="Q14" s="2"/>
      <c r="R14" s="4">
        <f t="shared" si="1"/>
        <v>6706791.25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K15" s="4">
        <v>4263.83</v>
      </c>
      <c r="O15" s="18"/>
      <c r="P15" s="18"/>
      <c r="Q15" s="2"/>
      <c r="R15" s="4">
        <f t="shared" si="1"/>
        <v>26724.68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P16" s="20"/>
      <c r="Q16" s="2"/>
      <c r="R16" s="4">
        <f t="shared" si="1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J17" s="4">
        <v>2403025.64</v>
      </c>
      <c r="K17" s="4">
        <v>1253730.6299999999</v>
      </c>
      <c r="O17" s="18"/>
      <c r="P17" s="18"/>
      <c r="Q17" s="2"/>
      <c r="R17" s="4">
        <f t="shared" si="1"/>
        <v>5914919.75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2576803.9700000007</v>
      </c>
      <c r="K18" s="39">
        <f>SUM(K19:K27)</f>
        <v>2999661.5900000003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1"/>
        <v>11266878.790000001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J19" s="4">
        <v>2218755.7000000002</v>
      </c>
      <c r="K19" s="4">
        <v>1347933.24</v>
      </c>
      <c r="O19" s="18"/>
      <c r="P19" s="18"/>
      <c r="Q19" s="2"/>
      <c r="R19" s="4">
        <f t="shared" si="1"/>
        <v>6956097.5300000003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P20" s="3"/>
      <c r="Q20" s="2"/>
      <c r="R20" s="4">
        <f t="shared" si="1"/>
        <v>21240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K21" s="4">
        <v>34000</v>
      </c>
      <c r="P21" s="20"/>
      <c r="Q21" s="2"/>
      <c r="R21" s="4">
        <f t="shared" si="1"/>
        <v>202400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4">
        <f t="shared" si="1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J23" s="4">
        <v>19000</v>
      </c>
      <c r="K23" s="4">
        <v>24780</v>
      </c>
      <c r="P23" s="18"/>
      <c r="Q23" s="2"/>
      <c r="R23" s="4">
        <f t="shared" si="1"/>
        <v>168340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K24" s="4">
        <v>1256341.57</v>
      </c>
      <c r="P24" s="20"/>
      <c r="Q24" s="2"/>
      <c r="R24" s="4">
        <f t="shared" si="1"/>
        <v>1256341.57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J25" s="4">
        <v>264673.81</v>
      </c>
      <c r="K25" s="4">
        <v>268602.01</v>
      </c>
      <c r="O25" s="18"/>
      <c r="P25" s="18"/>
      <c r="Q25" s="2"/>
      <c r="R25" s="4">
        <f t="shared" si="1"/>
        <v>1562944.18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J26" s="4">
        <v>20052.72</v>
      </c>
      <c r="K26" s="4">
        <v>15204.06</v>
      </c>
      <c r="P26" s="20"/>
      <c r="Q26" s="2"/>
      <c r="R26" s="4">
        <f t="shared" si="1"/>
        <v>585748.02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J27" s="4">
        <v>54321.74</v>
      </c>
      <c r="K27" s="4">
        <v>52800.71</v>
      </c>
      <c r="O27" s="18"/>
      <c r="P27" s="18"/>
      <c r="Q27" s="2"/>
      <c r="R27" s="4">
        <f t="shared" si="1"/>
        <v>513767.49000000005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703925.05999999994</v>
      </c>
      <c r="K28" s="39">
        <f>SUM(K29:K37)</f>
        <v>1611486.22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ref="R28:R77" si="6">SUM(F28:Q28)</f>
        <v>4437330.72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J29" s="4">
        <v>96110.36</v>
      </c>
      <c r="K29" s="4">
        <v>169779.77</v>
      </c>
      <c r="O29" s="18"/>
      <c r="P29" s="18"/>
      <c r="Q29" s="2"/>
      <c r="R29" s="4">
        <f t="shared" si="6"/>
        <v>326155.26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4">
        <f t="shared" si="6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J31" s="4">
        <v>118864.94</v>
      </c>
      <c r="K31" s="4">
        <v>51982.42</v>
      </c>
      <c r="O31" s="18"/>
      <c r="P31" s="18"/>
      <c r="Q31" s="2"/>
      <c r="R31" s="4">
        <f t="shared" si="6"/>
        <v>232558.82</v>
      </c>
    </row>
    <row r="32" spans="1:18" x14ac:dyDescent="0.25">
      <c r="C32" s="17" t="s">
        <v>43</v>
      </c>
      <c r="D32" s="21">
        <v>100000</v>
      </c>
      <c r="E32" s="21">
        <v>0</v>
      </c>
      <c r="J32" s="4">
        <v>53895</v>
      </c>
      <c r="P32" s="20"/>
      <c r="Q32" s="2"/>
      <c r="R32" s="4">
        <f t="shared" si="6"/>
        <v>53895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K33" s="4">
        <v>21165.57</v>
      </c>
      <c r="O33" s="18"/>
      <c r="P33" s="18"/>
      <c r="Q33" s="2"/>
      <c r="R33" s="4">
        <f t="shared" si="6"/>
        <v>21165.57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J34" s="4">
        <v>431.88</v>
      </c>
      <c r="K34" s="4">
        <v>119217.29</v>
      </c>
      <c r="O34" s="18"/>
      <c r="P34" s="18"/>
      <c r="Q34" s="2"/>
      <c r="R34" s="4">
        <f t="shared" si="6"/>
        <v>119649.17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J35" s="4">
        <v>200945.16</v>
      </c>
      <c r="K35" s="4">
        <v>815340.66</v>
      </c>
      <c r="O35" s="18"/>
      <c r="P35" s="18"/>
      <c r="Q35" s="2"/>
      <c r="R35" s="4">
        <f t="shared" si="6"/>
        <v>2797182.81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4">
        <f t="shared" si="6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J37" s="4">
        <v>233677.72</v>
      </c>
      <c r="K37" s="4">
        <v>434000.51</v>
      </c>
      <c r="O37" s="18"/>
      <c r="P37" s="18"/>
      <c r="Q37" s="2"/>
      <c r="R37" s="4">
        <f t="shared" si="6"/>
        <v>765208.17</v>
      </c>
    </row>
    <row r="38" spans="1:19" s="11" customFormat="1" hidden="1" x14ac:dyDescent="0.25">
      <c r="C38" s="38" t="s">
        <v>49</v>
      </c>
      <c r="D38" s="21">
        <f t="shared" ref="D38:E38" si="7">SUM(D39:D46)</f>
        <v>0</v>
      </c>
      <c r="E38" s="39">
        <f t="shared" si="7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39">
        <f t="shared" si="6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">
        <f t="shared" si="6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">
        <f t="shared" si="6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">
        <f t="shared" si="6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">
        <f t="shared" si="6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">
        <f t="shared" si="6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">
        <f t="shared" si="6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">
        <f t="shared" si="6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">
        <f t="shared" si="6"/>
        <v>0</v>
      </c>
    </row>
    <row r="47" spans="1:19" s="11" customFormat="1" hidden="1" x14ac:dyDescent="0.25">
      <c r="C47" s="12" t="s">
        <v>58</v>
      </c>
      <c r="D47" s="21">
        <f t="shared" ref="D47:E47" si="8">SUM(D48:D53)</f>
        <v>0</v>
      </c>
      <c r="E47" s="13">
        <f t="shared" si="8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13">
        <f t="shared" si="6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>
        <f t="shared" si="6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4">
        <f t="shared" si="6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4">
        <f t="shared" si="6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4">
        <f t="shared" si="6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">
        <f t="shared" si="6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4">
        <f t="shared" si="6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>
        <f>+J55++J56+J57+J58</f>
        <v>3369368.53</v>
      </c>
      <c r="K54" s="39">
        <f>+K59</f>
        <v>122867.78</v>
      </c>
      <c r="L54" s="39"/>
      <c r="M54" s="39"/>
      <c r="N54" s="39"/>
      <c r="O54" s="39"/>
      <c r="P54" s="40"/>
      <c r="Q54" s="39"/>
      <c r="R54" s="39">
        <f t="shared" si="6"/>
        <v>3620856.3099999996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J55" s="4">
        <v>962.53</v>
      </c>
      <c r="P55" s="20"/>
      <c r="Q55" s="2"/>
      <c r="R55" s="4">
        <f t="shared" si="6"/>
        <v>962.53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4">
        <f t="shared" si="6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J57" s="4">
        <v>3279630</v>
      </c>
      <c r="N57" s="23"/>
      <c r="P57" s="2"/>
      <c r="Q57" s="2"/>
      <c r="R57" s="4">
        <f t="shared" si="6"/>
        <v>3279630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J58" s="4">
        <v>88776</v>
      </c>
      <c r="P58" s="3"/>
      <c r="Q58" s="2"/>
      <c r="R58" s="4">
        <f>SUM(F58:Q58)</f>
        <v>88776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K59" s="4">
        <v>122867.78</v>
      </c>
      <c r="N59" s="23"/>
      <c r="P59" s="2"/>
      <c r="Q59" s="2"/>
      <c r="R59" s="4">
        <f t="shared" si="6"/>
        <v>241339.78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6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6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6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4">
        <f t="shared" si="6"/>
        <v>10148</v>
      </c>
    </row>
    <row r="64" spans="1:18" hidden="1" x14ac:dyDescent="0.25">
      <c r="C64" s="12" t="s">
        <v>75</v>
      </c>
      <c r="D64" s="13">
        <f t="shared" ref="D64:E64" si="9">SUM(D65:D68)</f>
        <v>0</v>
      </c>
      <c r="E64" s="13">
        <f t="shared" si="9"/>
        <v>0</v>
      </c>
      <c r="F64" s="13">
        <f>SUM(F65:F68)</f>
        <v>0</v>
      </c>
      <c r="G64" s="13">
        <f t="shared" ref="G64:Q64" si="10">SUM(G65:G68)</f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13">
        <f t="shared" si="10"/>
        <v>0</v>
      </c>
      <c r="Q64" s="13">
        <f t="shared" si="10"/>
        <v>0</v>
      </c>
      <c r="R64" s="13">
        <f t="shared" si="6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6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6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6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6"/>
        <v>0</v>
      </c>
    </row>
    <row r="69" spans="2:19" hidden="1" x14ac:dyDescent="0.25">
      <c r="C69" s="12" t="s">
        <v>80</v>
      </c>
      <c r="D69" s="13">
        <f t="shared" ref="D69:E69" si="11">SUM(D70:D71)</f>
        <v>0</v>
      </c>
      <c r="E69" s="13">
        <f t="shared" si="11"/>
        <v>0</v>
      </c>
      <c r="F69" s="13">
        <f>SUM(F70:F71)</f>
        <v>0</v>
      </c>
      <c r="G69" s="13">
        <f t="shared" ref="G69:Q69" si="12">SUM(G70:G71)</f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13">
        <f t="shared" si="12"/>
        <v>0</v>
      </c>
      <c r="Q69" s="13">
        <f t="shared" si="12"/>
        <v>0</v>
      </c>
      <c r="R69" s="13">
        <f t="shared" si="6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4">
        <f t="shared" si="6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4">
        <f t="shared" si="6"/>
        <v>0</v>
      </c>
    </row>
    <row r="72" spans="2:19" hidden="1" x14ac:dyDescent="0.25">
      <c r="C72" s="12" t="s">
        <v>83</v>
      </c>
      <c r="D72" s="13">
        <f t="shared" ref="D72:E72" si="13">SUM(D73:D75)</f>
        <v>0</v>
      </c>
      <c r="E72" s="13">
        <f t="shared" si="13"/>
        <v>0</v>
      </c>
      <c r="F72" s="13">
        <f>SUM(F73:F75)</f>
        <v>0</v>
      </c>
      <c r="G72" s="13">
        <f t="shared" ref="G72:Q72" si="14">SUM(G73:G75)</f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4"/>
        <v>0</v>
      </c>
      <c r="R72" s="13">
        <f t="shared" si="6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6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6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6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5">SUM(E77+E80+E83)</f>
        <v>0</v>
      </c>
      <c r="F76" s="25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26">
        <f t="shared" si="15"/>
        <v>0</v>
      </c>
      <c r="Q76" s="26">
        <f t="shared" si="15"/>
        <v>0</v>
      </c>
      <c r="R76" s="9">
        <f t="shared" si="6"/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13">
        <f t="shared" si="6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18">SUM(F78:Q78)</f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18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9">SUM(D81:D82)</f>
        <v>0</v>
      </c>
      <c r="E80" s="13">
        <f t="shared" si="19"/>
        <v>0</v>
      </c>
      <c r="F80" s="13">
        <f>SUM(F81:F82)</f>
        <v>0</v>
      </c>
      <c r="G80" s="13">
        <f t="shared" ref="G80:Q80" si="20">SUM(G81:G82)</f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13">
        <f t="shared" si="20"/>
        <v>0</v>
      </c>
      <c r="Q80" s="13">
        <f t="shared" si="20"/>
        <v>0</v>
      </c>
      <c r="R80" s="13">
        <f t="shared" si="18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18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18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1">SUM(D84)</f>
        <v>0</v>
      </c>
      <c r="E83" s="13">
        <f t="shared" si="21"/>
        <v>0</v>
      </c>
      <c r="F83" s="13">
        <f>SUM(F84)</f>
        <v>0</v>
      </c>
      <c r="G83" s="13">
        <f t="shared" ref="G83:Q83" si="22">SUM(G84)</f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13">
        <f t="shared" si="22"/>
        <v>0</v>
      </c>
      <c r="Q83" s="13">
        <f t="shared" si="22"/>
        <v>0</v>
      </c>
      <c r="R83" s="13">
        <f t="shared" si="18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+F12+F18+F28</f>
        <v>8895947.7400000002</v>
      </c>
      <c r="G85" s="32">
        <f>+G54+G28+G18+G12</f>
        <v>11150259.43</v>
      </c>
      <c r="H85" s="32">
        <f>+H12+H18+H28+H38+H47+H54+H64+H69+H72</f>
        <v>9729846.0699999984</v>
      </c>
      <c r="I85" s="32">
        <f>+I12+I18+I28+I54</f>
        <v>4755921.8100000005</v>
      </c>
      <c r="J85" s="32">
        <f t="shared" ref="J85:Q85" si="23">+J12+J18+J28+J38+J47+J54+J64+J69+J72</f>
        <v>25429109.580000002</v>
      </c>
      <c r="K85" s="32">
        <f t="shared" si="23"/>
        <v>19954816.399999999</v>
      </c>
      <c r="L85" s="32">
        <f t="shared" si="23"/>
        <v>0</v>
      </c>
      <c r="M85" s="32">
        <f t="shared" si="23"/>
        <v>0</v>
      </c>
      <c r="N85" s="32">
        <f t="shared" si="23"/>
        <v>0</v>
      </c>
      <c r="O85" s="31">
        <f t="shared" si="23"/>
        <v>0</v>
      </c>
      <c r="P85" s="30">
        <f>+P12+P18+P28+P54</f>
        <v>0</v>
      </c>
      <c r="Q85" s="32">
        <f t="shared" si="23"/>
        <v>0</v>
      </c>
      <c r="R85" s="32">
        <f>SUM(F85:Q85)</f>
        <v>79915901.030000001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112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113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 G85 H11:H12 I11:I12 I18 J54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2024-07-11T15:12:07Z</dcterms:modified>
</cp:coreProperties>
</file>