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9-Septiembre/"/>
    </mc:Choice>
  </mc:AlternateContent>
  <xr:revisionPtr revIDLastSave="0" documentId="8_{91303FA5-6E5A-43B4-9126-C765808FB104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4" l="1"/>
  <c r="M11" i="14" s="1"/>
  <c r="R13" i="14"/>
  <c r="R14" i="14"/>
  <c r="R15" i="14"/>
  <c r="R16" i="14"/>
  <c r="R17" i="14"/>
  <c r="R19" i="14"/>
  <c r="R20" i="14"/>
  <c r="R21" i="14"/>
  <c r="R22" i="14"/>
  <c r="R23" i="14"/>
  <c r="R24" i="14"/>
  <c r="R25" i="14"/>
  <c r="R26" i="14"/>
  <c r="R27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K18" i="14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54" i="14"/>
  <c r="E47" i="14"/>
  <c r="D47" i="14"/>
  <c r="E38" i="14"/>
  <c r="D38" i="14"/>
  <c r="Q28" i="14"/>
  <c r="P28" i="14"/>
  <c r="O28" i="14"/>
  <c r="N28" i="14"/>
  <c r="M28" i="14"/>
  <c r="R28" i="14" s="1"/>
  <c r="L28" i="14"/>
  <c r="J28" i="14"/>
  <c r="G28" i="14"/>
  <c r="F28" i="14"/>
  <c r="E28" i="14"/>
  <c r="D28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R18" i="14" l="1"/>
  <c r="R12" i="14"/>
  <c r="F76" i="14"/>
  <c r="K76" i="14"/>
  <c r="L11" i="14"/>
  <c r="Q85" i="14"/>
  <c r="G11" i="14"/>
  <c r="N11" i="14"/>
  <c r="R11" i="14" s="1"/>
  <c r="N85" i="14"/>
  <c r="P85" i="14"/>
  <c r="P11" i="14" s="1"/>
  <c r="M85" i="14"/>
  <c r="O11" i="14"/>
  <c r="I11" i="14"/>
  <c r="Q11" i="14"/>
  <c r="E85" i="14"/>
  <c r="J85" i="14"/>
  <c r="F11" i="14"/>
  <c r="H11" i="14"/>
  <c r="D11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<sst xmlns="http://schemas.openxmlformats.org/spreadsheetml/2006/main" count="1350" uniqueCount="114">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</sst>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D13" zoomScale="70" zoomScaleNormal="70" zoomScaleSheetLayoutView="70" workbookViewId="0">
      <selection activeCell="G30" sqref="G3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13763166.82</v>
      </c>
      <c r="M11" s="9">
        <f>SUM(M12+M18+M28+M38+M47+M54+M64+M69+M72)</f>
        <v>13339514.819999998</v>
      </c>
      <c r="N11" s="9">
        <f t="shared" si="0"/>
        <v>12899642.99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+SUM(F11:Q11)</f>
        <v>119918225.65999998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1">SUM(H13:H17)</f>
        <v>8471028.4499999993</v>
      </c>
      <c r="I12" s="39">
        <f t="shared" si="1"/>
        <v>378200.81</v>
      </c>
      <c r="J12" s="39">
        <f t="shared" si="1"/>
        <v>18779012.02</v>
      </c>
      <c r="K12" s="39">
        <f>SUM(K13:K17)</f>
        <v>15220800.809999999</v>
      </c>
      <c r="L12" s="39">
        <f t="shared" si="1"/>
        <v>9557310.8200000003</v>
      </c>
      <c r="M12" s="39">
        <f t="shared" si="1"/>
        <v>9473197.5999999996</v>
      </c>
      <c r="N12" s="39">
        <f t="shared" si="1"/>
        <v>9642172.6400000006</v>
      </c>
      <c r="O12" s="39">
        <f t="shared" si="1"/>
        <v>0</v>
      </c>
      <c r="P12" s="40">
        <f>SUM(P13:P17)</f>
        <v>0</v>
      </c>
      <c r="Q12" s="39">
        <f t="shared" si="1"/>
        <v>0</v>
      </c>
      <c r="R12" s="39">
        <f t="shared" ref="R12:R75" si="2">+SUM(F12:Q12)</f>
        <v>89263516.269999996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L13" s="4">
        <v>8036493.1900000004</v>
      </c>
      <c r="M13" s="4">
        <v>7963566.8700000001</v>
      </c>
      <c r="N13" s="4">
        <v>8110493.1900000004</v>
      </c>
      <c r="O13" s="18"/>
      <c r="P13" s="18"/>
      <c r="Q13" s="2"/>
      <c r="R13" s="9">
        <f t="shared" si="2"/>
        <v>70633111.599999994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L14" s="4">
        <v>297000</v>
      </c>
      <c r="M14" s="4">
        <v>297000</v>
      </c>
      <c r="N14" s="4">
        <v>297000</v>
      </c>
      <c r="O14" s="18"/>
      <c r="P14" s="18"/>
      <c r="Q14" s="2"/>
      <c r="R14" s="9">
        <f t="shared" si="2"/>
        <v>7879791.25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L15" s="4">
        <v>0</v>
      </c>
      <c r="O15" s="18"/>
      <c r="P15" s="18"/>
      <c r="Q15" s="2"/>
      <c r="R15" s="9">
        <f t="shared" si="2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L16" s="4">
        <v>0</v>
      </c>
      <c r="P16" s="20"/>
      <c r="Q16" s="2"/>
      <c r="R16" s="9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L17" s="4">
        <v>1223817.6299999999</v>
      </c>
      <c r="M17" s="4">
        <v>1212630.73</v>
      </c>
      <c r="N17" s="4">
        <v>1234679.45</v>
      </c>
      <c r="O17" s="18"/>
      <c r="P17" s="18"/>
      <c r="Q17" s="2"/>
      <c r="R17" s="9">
        <f t="shared" si="2"/>
        <v>10723888.739999998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2056305.85</v>
      </c>
      <c r="M18" s="39">
        <f t="shared" si="4"/>
        <v>1006299</v>
      </c>
      <c r="N18" s="39">
        <f t="shared" si="4"/>
        <v>1854188.77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2"/>
        <v>16183672.41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L19" s="4">
        <v>1277748.06</v>
      </c>
      <c r="M19" s="4">
        <v>212618.26</v>
      </c>
      <c r="N19" s="4">
        <v>1292140.67</v>
      </c>
      <c r="O19" s="18"/>
      <c r="P19" s="18"/>
      <c r="Q19" s="2"/>
      <c r="R19" s="9">
        <f t="shared" si="2"/>
        <v>9738604.5199999996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M20" s="4">
        <v>23128</v>
      </c>
      <c r="P20" s="3"/>
      <c r="Q20" s="2"/>
      <c r="R20" s="9">
        <f t="shared" si="2"/>
        <v>44368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9">
        <f t="shared" si="2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9">
        <f t="shared" si="2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L23" s="4">
        <v>128257.39</v>
      </c>
      <c r="M23" s="4">
        <v>28320</v>
      </c>
      <c r="N23" s="4">
        <v>56698.2</v>
      </c>
      <c r="P23" s="18"/>
      <c r="Q23" s="2"/>
      <c r="R23" s="9">
        <f t="shared" si="2"/>
        <v>381615.59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9">
        <f t="shared" si="2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L25" s="4">
        <v>82010</v>
      </c>
      <c r="M25" s="4">
        <v>569022.93000000005</v>
      </c>
      <c r="N25" s="4">
        <v>164600.32000000001</v>
      </c>
      <c r="O25" s="18"/>
      <c r="P25" s="18"/>
      <c r="Q25" s="2"/>
      <c r="R25" s="9">
        <f t="shared" si="2"/>
        <v>2378577.4299999997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L26" s="4">
        <v>566940.4</v>
      </c>
      <c r="M26" s="4">
        <v>12000</v>
      </c>
      <c r="N26" s="4">
        <v>236100</v>
      </c>
      <c r="P26" s="20"/>
      <c r="Q26" s="2"/>
      <c r="R26" s="9">
        <f t="shared" si="2"/>
        <v>1400788.42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L27" s="4">
        <v>1350</v>
      </c>
      <c r="M27" s="4">
        <v>161209.81</v>
      </c>
      <c r="N27" s="4">
        <v>104649.58</v>
      </c>
      <c r="O27" s="18"/>
      <c r="P27" s="18"/>
      <c r="Q27" s="2"/>
      <c r="R27" s="9">
        <f t="shared" si="2"/>
        <v>780976.88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2149550.15</v>
      </c>
      <c r="M28" s="39">
        <f t="shared" si="5"/>
        <v>1740101.7</v>
      </c>
      <c r="N28" s="39">
        <f t="shared" si="5"/>
        <v>1403281.58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si="2"/>
        <v>9730264.1499999985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L29" s="4">
        <v>57740.4</v>
      </c>
      <c r="M29" s="4">
        <v>66232.160000000003</v>
      </c>
      <c r="O29" s="18"/>
      <c r="P29" s="18"/>
      <c r="Q29" s="2"/>
      <c r="R29" s="9">
        <f t="shared" si="2"/>
        <v>450127.82000000007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9">
        <f t="shared" si="2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M31" s="4">
        <v>38115.449999999997</v>
      </c>
      <c r="O31" s="18"/>
      <c r="P31" s="18"/>
      <c r="Q31" s="2"/>
      <c r="R31" s="9">
        <f t="shared" si="2"/>
        <v>270674.27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P32" s="20"/>
      <c r="Q32" s="2"/>
      <c r="R32" s="9">
        <f t="shared" si="2"/>
        <v>53895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/>
      <c r="P33" s="18"/>
      <c r="Q33" s="2"/>
      <c r="R33" s="9">
        <f t="shared" si="2"/>
        <v>21165.57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M34" s="4">
        <v>1784.37</v>
      </c>
      <c r="O34" s="18"/>
      <c r="P34" s="18"/>
      <c r="Q34" s="2"/>
      <c r="R34" s="9">
        <f t="shared" si="2"/>
        <v>121433.54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L35" s="4">
        <v>1697990.65</v>
      </c>
      <c r="M35" s="4">
        <v>1216887.52</v>
      </c>
      <c r="N35" s="4">
        <v>515175.11</v>
      </c>
      <c r="O35" s="18"/>
      <c r="P35" s="18"/>
      <c r="Q35" s="2"/>
      <c r="R35" s="9">
        <f t="shared" si="2"/>
        <v>6227236.0900000008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9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L37" s="4">
        <v>393819.1</v>
      </c>
      <c r="M37" s="4">
        <v>417082.2</v>
      </c>
      <c r="N37" s="4">
        <v>888106.47</v>
      </c>
      <c r="O37" s="18"/>
      <c r="P37" s="18"/>
      <c r="Q37" s="2"/>
      <c r="R37" s="9">
        <f t="shared" si="2"/>
        <v>2464215.94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9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9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9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9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9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9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9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9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9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9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9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9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9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9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>
        <f>+SUM(M55:M63)</f>
        <v>1119916.52</v>
      </c>
      <c r="N54" s="39"/>
      <c r="O54" s="39"/>
      <c r="P54" s="40"/>
      <c r="Q54" s="39"/>
      <c r="R54" s="39">
        <f t="shared" si="2"/>
        <v>4740772.83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M55" s="4">
        <v>110499.97</v>
      </c>
      <c r="P55" s="20"/>
      <c r="Q55" s="2"/>
      <c r="R55" s="9">
        <f t="shared" si="2"/>
        <v>111462.5</v>
      </c>
    </row>
    <row r="56" spans="1:18" x14ac:dyDescent="0.25">
      <c r="C56" s="17" t="s">
        <v>67</v>
      </c>
      <c r="D56" s="21">
        <v>195000</v>
      </c>
      <c r="E56" s="21">
        <v>0</v>
      </c>
      <c r="M56" s="4">
        <v>243080</v>
      </c>
      <c r="P56" s="2"/>
      <c r="Q56" s="2"/>
      <c r="R56" s="9">
        <f t="shared" si="2"/>
        <v>243080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M57" s="4">
        <v>221508.72</v>
      </c>
      <c r="N57" s="23"/>
      <c r="P57" s="2"/>
      <c r="Q57" s="2"/>
      <c r="R57" s="9">
        <f t="shared" si="2"/>
        <v>3501138.72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9">
        <f t="shared" si="2"/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M59" s="4">
        <v>544827.82999999996</v>
      </c>
      <c r="N59" s="23"/>
      <c r="P59" s="2"/>
      <c r="Q59" s="2"/>
      <c r="R59" s="9">
        <f t="shared" si="2"/>
        <v>786167.61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9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9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9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9">
        <f t="shared" si="2"/>
        <v>10148</v>
      </c>
    </row>
    <row r="64" spans="1:18" hidden="1" x14ac:dyDescent="0.25">
      <c r="C64" s="12" t="s">
        <v>75</v>
      </c>
      <c r="D64" s="13">
        <f t="shared" ref="D64:E64" si="8">SUM(D65:D68)</f>
        <v>0</v>
      </c>
      <c r="E64" s="13">
        <f t="shared" si="8"/>
        <v>0</v>
      </c>
      <c r="F64" s="13">
        <f>SUM(F65:F68)</f>
        <v>0</v>
      </c>
      <c r="G64" s="13">
        <f t="shared" ref="G64:Q64" si="9">SUM(G65:G68)</f>
        <v>0</v>
      </c>
      <c r="H64" s="13">
        <f t="shared" si="9"/>
        <v>0</v>
      </c>
      <c r="I64" s="13">
        <f t="shared" si="9"/>
        <v>0</v>
      </c>
      <c r="J64" s="13">
        <f t="shared" si="9"/>
        <v>0</v>
      </c>
      <c r="K64" s="13">
        <f t="shared" si="9"/>
        <v>0</v>
      </c>
      <c r="L64" s="13">
        <f t="shared" si="9"/>
        <v>0</v>
      </c>
      <c r="M64" s="13">
        <f t="shared" si="9"/>
        <v>0</v>
      </c>
      <c r="N64" s="13">
        <f t="shared" si="9"/>
        <v>0</v>
      </c>
      <c r="O64" s="13">
        <f t="shared" si="9"/>
        <v>0</v>
      </c>
      <c r="P64" s="13">
        <f t="shared" si="9"/>
        <v>0</v>
      </c>
      <c r="Q64" s="13">
        <f t="shared" si="9"/>
        <v>0</v>
      </c>
      <c r="R64" s="9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9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9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9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9">
        <f t="shared" si="2"/>
        <v>0</v>
      </c>
    </row>
    <row r="69" spans="2:19" hidden="1" x14ac:dyDescent="0.25">
      <c r="C69" s="12" t="s">
        <v>80</v>
      </c>
      <c r="D69" s="13">
        <f t="shared" ref="D69:E69" si="10">SUM(D70:D71)</f>
        <v>0</v>
      </c>
      <c r="E69" s="13">
        <f t="shared" si="10"/>
        <v>0</v>
      </c>
      <c r="F69" s="13">
        <f>SUM(F70:F71)</f>
        <v>0</v>
      </c>
      <c r="G69" s="13">
        <f t="shared" ref="G69:Q69" si="11">SUM(G70:G71)</f>
        <v>0</v>
      </c>
      <c r="H69" s="13">
        <f t="shared" si="11"/>
        <v>0</v>
      </c>
      <c r="I69" s="13">
        <f t="shared" si="11"/>
        <v>0</v>
      </c>
      <c r="J69" s="13">
        <f t="shared" si="11"/>
        <v>0</v>
      </c>
      <c r="K69" s="13">
        <f t="shared" si="11"/>
        <v>0</v>
      </c>
      <c r="L69" s="13">
        <f t="shared" si="11"/>
        <v>0</v>
      </c>
      <c r="M69" s="13">
        <f t="shared" si="11"/>
        <v>0</v>
      </c>
      <c r="N69" s="13">
        <f t="shared" si="11"/>
        <v>0</v>
      </c>
      <c r="O69" s="13">
        <f t="shared" si="11"/>
        <v>0</v>
      </c>
      <c r="P69" s="13">
        <f t="shared" si="11"/>
        <v>0</v>
      </c>
      <c r="Q69" s="13">
        <f t="shared" si="11"/>
        <v>0</v>
      </c>
      <c r="R69" s="9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9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9">
        <f t="shared" si="2"/>
        <v>0</v>
      </c>
    </row>
    <row r="72" spans="2:19" hidden="1" x14ac:dyDescent="0.25">
      <c r="C72" s="12" t="s">
        <v>83</v>
      </c>
      <c r="D72" s="13">
        <f t="shared" ref="D72:E72" si="12">SUM(D73:D75)</f>
        <v>0</v>
      </c>
      <c r="E72" s="13">
        <f t="shared" si="12"/>
        <v>0</v>
      </c>
      <c r="F72" s="13">
        <f>SUM(F73:F75)</f>
        <v>0</v>
      </c>
      <c r="G72" s="13">
        <f t="shared" ref="G72:Q72" si="13">SUM(G73:G75)</f>
        <v>0</v>
      </c>
      <c r="H72" s="13">
        <f t="shared" si="13"/>
        <v>0</v>
      </c>
      <c r="I72" s="13">
        <f t="shared" si="13"/>
        <v>0</v>
      </c>
      <c r="J72" s="13">
        <f t="shared" si="13"/>
        <v>0</v>
      </c>
      <c r="K72" s="13">
        <f t="shared" si="13"/>
        <v>0</v>
      </c>
      <c r="L72" s="13">
        <f t="shared" si="13"/>
        <v>0</v>
      </c>
      <c r="M72" s="13">
        <f t="shared" si="13"/>
        <v>0</v>
      </c>
      <c r="N72" s="13">
        <f t="shared" si="13"/>
        <v>0</v>
      </c>
      <c r="O72" s="13">
        <f t="shared" si="13"/>
        <v>0</v>
      </c>
      <c r="P72" s="13">
        <f t="shared" si="13"/>
        <v>0</v>
      </c>
      <c r="Q72" s="13">
        <f t="shared" si="13"/>
        <v>0</v>
      </c>
      <c r="R72" s="9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9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9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9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4">SUM(E77+E80+E83)</f>
        <v>0</v>
      </c>
      <c r="F76" s="25">
        <f t="shared" si="14"/>
        <v>0</v>
      </c>
      <c r="G76" s="26">
        <f t="shared" si="14"/>
        <v>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>
        <f t="shared" si="14"/>
        <v>0</v>
      </c>
      <c r="M76" s="26">
        <f t="shared" si="14"/>
        <v>0</v>
      </c>
      <c r="N76" s="26">
        <f t="shared" si="14"/>
        <v>0</v>
      </c>
      <c r="O76" s="26">
        <f t="shared" si="14"/>
        <v>0</v>
      </c>
      <c r="P76" s="26">
        <f t="shared" si="14"/>
        <v>0</v>
      </c>
      <c r="Q76" s="26">
        <f t="shared" si="14"/>
        <v>0</v>
      </c>
      <c r="R76" s="9">
        <f t="shared" ref="R76:R85" si="15">+SUM(F76:Q76)</f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9">
        <f t="shared" si="15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9">
        <f t="shared" si="15"/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9">
        <f t="shared" si="15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8">SUM(D81:D82)</f>
        <v>0</v>
      </c>
      <c r="E80" s="13">
        <f t="shared" si="18"/>
        <v>0</v>
      </c>
      <c r="F80" s="13">
        <f>SUM(F81:F82)</f>
        <v>0</v>
      </c>
      <c r="G80" s="13">
        <f t="shared" ref="G80:Q80" si="19">SUM(G81:G82)</f>
        <v>0</v>
      </c>
      <c r="H80" s="13">
        <f t="shared" si="19"/>
        <v>0</v>
      </c>
      <c r="I80" s="13">
        <f t="shared" si="19"/>
        <v>0</v>
      </c>
      <c r="J80" s="13">
        <f t="shared" si="19"/>
        <v>0</v>
      </c>
      <c r="K80" s="13">
        <f t="shared" si="19"/>
        <v>0</v>
      </c>
      <c r="L80" s="13">
        <f t="shared" si="19"/>
        <v>0</v>
      </c>
      <c r="M80" s="13">
        <f t="shared" si="19"/>
        <v>0</v>
      </c>
      <c r="N80" s="13">
        <f t="shared" si="19"/>
        <v>0</v>
      </c>
      <c r="O80" s="13">
        <f t="shared" si="19"/>
        <v>0</v>
      </c>
      <c r="P80" s="13">
        <f t="shared" si="19"/>
        <v>0</v>
      </c>
      <c r="Q80" s="13">
        <f t="shared" si="19"/>
        <v>0</v>
      </c>
      <c r="R80" s="9">
        <f t="shared" si="15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9">
        <f t="shared" si="15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9">
        <f t="shared" si="15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0">SUM(D84)</f>
        <v>0</v>
      </c>
      <c r="E83" s="13">
        <f t="shared" si="20"/>
        <v>0</v>
      </c>
      <c r="F83" s="13">
        <f>SUM(F84)</f>
        <v>0</v>
      </c>
      <c r="G83" s="13">
        <f t="shared" ref="G83:Q83" si="21">SUM(G84)</f>
        <v>0</v>
      </c>
      <c r="H83" s="13">
        <f t="shared" si="21"/>
        <v>0</v>
      </c>
      <c r="I83" s="13">
        <f t="shared" si="21"/>
        <v>0</v>
      </c>
      <c r="J83" s="13">
        <f t="shared" si="21"/>
        <v>0</v>
      </c>
      <c r="K83" s="13">
        <f t="shared" si="21"/>
        <v>0</v>
      </c>
      <c r="L83" s="13">
        <f t="shared" si="21"/>
        <v>0</v>
      </c>
      <c r="M83" s="13">
        <f t="shared" si="21"/>
        <v>0</v>
      </c>
      <c r="N83" s="13">
        <f t="shared" si="21"/>
        <v>0</v>
      </c>
      <c r="O83" s="13">
        <f t="shared" si="21"/>
        <v>0</v>
      </c>
      <c r="P83" s="13">
        <f t="shared" si="21"/>
        <v>0</v>
      </c>
      <c r="Q83" s="13">
        <f t="shared" si="21"/>
        <v>0</v>
      </c>
      <c r="R83" s="9">
        <f t="shared" si="15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9">
        <f t="shared" si="15"/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2">+J12+J18+J28+J38+J47+J54+J64+J69+J72</f>
        <v>25429109.580000002</v>
      </c>
      <c r="K85" s="32">
        <f t="shared" si="22"/>
        <v>19954816.399999999</v>
      </c>
      <c r="L85" s="32">
        <f t="shared" si="22"/>
        <v>13763166.82</v>
      </c>
      <c r="M85" s="32">
        <f t="shared" si="22"/>
        <v>13339514.819999998</v>
      </c>
      <c r="N85" s="32">
        <f t="shared" si="22"/>
        <v>12899642.99</v>
      </c>
      <c r="O85" s="31">
        <f t="shared" si="22"/>
        <v>0</v>
      </c>
      <c r="P85" s="30">
        <f>+P12+P18+P28+P54</f>
        <v>0</v>
      </c>
      <c r="Q85" s="32">
        <f t="shared" si="22"/>
        <v>0</v>
      </c>
      <c r="R85" s="32">
        <f t="shared" si="15"/>
        <v>119918225.65999998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2024-10-09T14:14:06Z</dcterms:modified>
</cp:coreProperties>
</file>