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11-Noviembre/"/>
    </mc:Choice>
  </mc:AlternateContent>
  <xr:revisionPtr revIDLastSave="0" documentId="8_{E8A12A50-302F-4048-8E3A-3CDF6E87650D}" xr6:coauthVersionLast="47" xr6:coauthVersionMax="47" xr10:uidLastSave="{00000000-0000-0000-0000-000000000000}"/>
  <bookViews>
    <workbookView xWindow="20370" yWindow="-120" windowWidth="20730" windowHeight="11160" firstSheet="12" activeTab="12" xr2:uid="{59CE8343-1B97-4163-8C1F-45F1D64916F7}"/>
  </bookViews>
  <sheets>
    <sheet name="Enero 2023" sheetId="1" state="hidden" r:id="rId1"/>
    <sheet name="FEBRERO 2023" sheetId="2" state="hidden" r:id="rId2"/>
    <sheet name="MARZO 2023" sheetId="3" state="hidden" r:id="rId3"/>
    <sheet name="ABRIL 2023" sheetId="4" state="hidden" r:id="rId4"/>
    <sheet name="MAYO 2023" sheetId="6" state="hidden" r:id="rId5"/>
    <sheet name="JUNIO 2023" sheetId="7" state="hidden" r:id="rId6"/>
    <sheet name="julio 2023" sheetId="8" state="hidden" r:id="rId7"/>
    <sheet name="Agosto 2023" sheetId="9" state="hidden" r:id="rId8"/>
    <sheet name="SEPTIEMBRE 2023" sheetId="10" state="hidden" r:id="rId9"/>
    <sheet name="OCTUBRE 2023" sheetId="11" state="hidden" r:id="rId10"/>
    <sheet name="NOVIEMBRE 2023" sheetId="12" state="hidden" r:id="rId11"/>
    <sheet name="DICIEMBRE 2023" sheetId="13" state="hidden" r:id="rId12"/>
    <sheet name="GENERAL" sheetId="14" r:id="rId13"/>
  </sheets>
  <definedNames>
    <definedName name="_xlnm.Print_Area" localSheetId="3">'ABRIL 2023'!$C$1:$R$102</definedName>
    <definedName name="_xlnm.Print_Area" localSheetId="7">'Agosto 2023'!$C$1:$R$102</definedName>
    <definedName name="_xlnm.Print_Area" localSheetId="11">'DICIEMBRE 2023'!$C$1:$R$102</definedName>
    <definedName name="_xlnm.Print_Area" localSheetId="0">'Enero 2023'!$C$1:$R$102</definedName>
    <definedName name="_xlnm.Print_Area" localSheetId="1">'FEBRERO 2023'!$C$1:$R$102</definedName>
    <definedName name="_xlnm.Print_Area" localSheetId="12">GENERAL!$C$1:$R$102</definedName>
    <definedName name="_xlnm.Print_Area" localSheetId="6">'julio 2023'!$C$1:$R$102</definedName>
    <definedName name="_xlnm.Print_Area" localSheetId="5">'JUNIO 2023'!$C$1:$R$102</definedName>
    <definedName name="_xlnm.Print_Area" localSheetId="2">'MARZO 2023'!$C$1:$R$102</definedName>
    <definedName name="_xlnm.Print_Area" localSheetId="4">'MAYO 2023'!$C$1:$R$102</definedName>
    <definedName name="_xlnm.Print_Area" localSheetId="10">'NOVIEMBRE 2023'!$C$1:$R$102</definedName>
    <definedName name="_xlnm.Print_Area" localSheetId="9">'OCTUBRE 2023'!$C$1:$R$102</definedName>
    <definedName name="_xlnm.Print_Area" localSheetId="8">'SEPTIEMBRE 2023'!$C$1:$R$102</definedName>
    <definedName name="_xlnm.Print_Titles" localSheetId="3">'ABRIL 2023'!$1:$10</definedName>
    <definedName name="_xlnm.Print_Titles" localSheetId="7">'Agosto 2023'!$1:$10</definedName>
    <definedName name="_xlnm.Print_Titles" localSheetId="11">'DICIEMBRE 2023'!$1:$10</definedName>
    <definedName name="_xlnm.Print_Titles" localSheetId="0">'Enero 2023'!$1:$10</definedName>
    <definedName name="_xlnm.Print_Titles" localSheetId="1">'FEBRERO 2023'!$1:$10</definedName>
    <definedName name="_xlnm.Print_Titles" localSheetId="12">GENERAL!$1:$10</definedName>
    <definedName name="_xlnm.Print_Titles" localSheetId="6">'julio 2023'!$1:$10</definedName>
    <definedName name="_xlnm.Print_Titles" localSheetId="5">'JUNIO 2023'!$1:$10</definedName>
    <definedName name="_xlnm.Print_Titles" localSheetId="2">'MARZO 2023'!$1:$10</definedName>
    <definedName name="_xlnm.Print_Titles" localSheetId="4">'MAYO 2023'!$1:$10</definedName>
    <definedName name="_xlnm.Print_Titles" localSheetId="10">'NOVIEMBRE 2023'!$1:$10</definedName>
    <definedName name="_xlnm.Print_Titles" localSheetId="9">'OCTUBRE 2023'!$1:$10</definedName>
    <definedName name="_xlnm.Print_Titles" localSheetId="8">'SEPTIEMBRE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4" i="14" l="1"/>
  <c r="N54" i="14"/>
  <c r="O54" i="14"/>
  <c r="R54" i="14" s="1"/>
  <c r="M54" i="14"/>
  <c r="M11" i="14" s="1"/>
  <c r="R13" i="14"/>
  <c r="R14" i="14"/>
  <c r="R15" i="14"/>
  <c r="R16" i="14"/>
  <c r="R17" i="14"/>
  <c r="R19" i="14"/>
  <c r="R20" i="14"/>
  <c r="R21" i="14"/>
  <c r="R22" i="14"/>
  <c r="R23" i="14"/>
  <c r="R24" i="14"/>
  <c r="R25" i="14"/>
  <c r="R26" i="14"/>
  <c r="R27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5" i="14"/>
  <c r="R56" i="14"/>
  <c r="R57" i="14"/>
  <c r="R58" i="14"/>
  <c r="R59" i="14"/>
  <c r="R60" i="14"/>
  <c r="R61" i="14"/>
  <c r="R62" i="14"/>
  <c r="R63" i="14"/>
  <c r="R64" i="14"/>
  <c r="R65" i="14"/>
  <c r="R66" i="14"/>
  <c r="R67" i="14"/>
  <c r="R68" i="14"/>
  <c r="R69" i="14"/>
  <c r="R70" i="14"/>
  <c r="R71" i="14"/>
  <c r="R72" i="14"/>
  <c r="R73" i="14"/>
  <c r="R74" i="14"/>
  <c r="R75" i="14"/>
  <c r="R76" i="14"/>
  <c r="R77" i="14"/>
  <c r="R78" i="14"/>
  <c r="R79" i="14"/>
  <c r="R80" i="14"/>
  <c r="R81" i="14"/>
  <c r="R82" i="14"/>
  <c r="R83" i="14"/>
  <c r="R84" i="14"/>
  <c r="K18" i="14"/>
  <c r="K11" i="14" s="1"/>
  <c r="K12" i="14"/>
  <c r="K85" i="14" s="1"/>
  <c r="K28" i="14"/>
  <c r="K54" i="14"/>
  <c r="J54" i="14"/>
  <c r="I85" i="14"/>
  <c r="H85" i="14"/>
  <c r="F85" i="14"/>
  <c r="G85" i="14"/>
  <c r="I54" i="14"/>
  <c r="I28" i="14"/>
  <c r="H28" i="14"/>
  <c r="D12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Q77" i="14"/>
  <c r="Q76" i="14" s="1"/>
  <c r="P77" i="14"/>
  <c r="P76" i="14" s="1"/>
  <c r="O77" i="14"/>
  <c r="O76" i="14" s="1"/>
  <c r="N77" i="14"/>
  <c r="M77" i="14"/>
  <c r="M76" i="14" s="1"/>
  <c r="L77" i="14"/>
  <c r="K77" i="14"/>
  <c r="J77" i="14"/>
  <c r="I77" i="14"/>
  <c r="I76" i="14" s="1"/>
  <c r="H77" i="14"/>
  <c r="H76" i="14" s="1"/>
  <c r="G77" i="14"/>
  <c r="G76" i="14" s="1"/>
  <c r="F77" i="14"/>
  <c r="E77" i="14"/>
  <c r="E76" i="14" s="1"/>
  <c r="D77" i="14"/>
  <c r="N76" i="14"/>
  <c r="L76" i="14"/>
  <c r="J76" i="14"/>
  <c r="D76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D54" i="14"/>
  <c r="E47" i="14"/>
  <c r="D47" i="14"/>
  <c r="E38" i="14"/>
  <c r="D38" i="14"/>
  <c r="Q28" i="14"/>
  <c r="P28" i="14"/>
  <c r="O28" i="14"/>
  <c r="N28" i="14"/>
  <c r="M28" i="14"/>
  <c r="L28" i="14"/>
  <c r="J28" i="14"/>
  <c r="G28" i="14"/>
  <c r="F28" i="14"/>
  <c r="E28" i="14"/>
  <c r="D28" i="14"/>
  <c r="Q18" i="14"/>
  <c r="P18" i="14"/>
  <c r="O18" i="14"/>
  <c r="N18" i="14"/>
  <c r="M18" i="14"/>
  <c r="L18" i="14"/>
  <c r="J18" i="14"/>
  <c r="I18" i="14"/>
  <c r="H18" i="14"/>
  <c r="G18" i="14"/>
  <c r="F18" i="14"/>
  <c r="D18" i="14"/>
  <c r="Q12" i="14"/>
  <c r="P12" i="14"/>
  <c r="O12" i="14"/>
  <c r="N12" i="14"/>
  <c r="M12" i="14"/>
  <c r="L12" i="14"/>
  <c r="J12" i="14"/>
  <c r="I12" i="14"/>
  <c r="H12" i="14"/>
  <c r="G12" i="14"/>
  <c r="F12" i="14"/>
  <c r="M85" i="13"/>
  <c r="E85" i="13"/>
  <c r="R84" i="13"/>
  <c r="Q83" i="13"/>
  <c r="P83" i="13"/>
  <c r="O83" i="13"/>
  <c r="N83" i="13"/>
  <c r="M83" i="13"/>
  <c r="L83" i="13"/>
  <c r="K83" i="13"/>
  <c r="J83" i="13"/>
  <c r="I83" i="13"/>
  <c r="H83" i="13"/>
  <c r="R83" i="13" s="1"/>
  <c r="G83" i="13"/>
  <c r="F83" i="13"/>
  <c r="E83" i="13"/>
  <c r="D83" i="13"/>
  <c r="R82" i="13"/>
  <c r="R81" i="13"/>
  <c r="Q80" i="13"/>
  <c r="Q76" i="13" s="1"/>
  <c r="P80" i="13"/>
  <c r="O80" i="13"/>
  <c r="N80" i="13"/>
  <c r="M80" i="13"/>
  <c r="L80" i="13"/>
  <c r="K80" i="13"/>
  <c r="J80" i="13"/>
  <c r="I80" i="13"/>
  <c r="H80" i="13"/>
  <c r="G80" i="13"/>
  <c r="F80" i="13"/>
  <c r="R80" i="13" s="1"/>
  <c r="E80" i="13"/>
  <c r="D80" i="13"/>
  <c r="R79" i="13"/>
  <c r="R78" i="13"/>
  <c r="Q77" i="13"/>
  <c r="P77" i="13"/>
  <c r="P76" i="13" s="1"/>
  <c r="O77" i="13"/>
  <c r="O76" i="13" s="1"/>
  <c r="N77" i="13"/>
  <c r="M77" i="13"/>
  <c r="M76" i="13" s="1"/>
  <c r="L77" i="13"/>
  <c r="L76" i="13" s="1"/>
  <c r="K77" i="13"/>
  <c r="J77" i="13"/>
  <c r="J76" i="13" s="1"/>
  <c r="I77" i="13"/>
  <c r="H77" i="13"/>
  <c r="H76" i="13" s="1"/>
  <c r="G77" i="13"/>
  <c r="R77" i="13" s="1"/>
  <c r="F77" i="13"/>
  <c r="E77" i="13"/>
  <c r="E76" i="13" s="1"/>
  <c r="D77" i="13"/>
  <c r="D76" i="13" s="1"/>
  <c r="N76" i="13"/>
  <c r="K76" i="13"/>
  <c r="I76" i="13"/>
  <c r="F76" i="13"/>
  <c r="R75" i="13"/>
  <c r="R74" i="13"/>
  <c r="R73" i="13"/>
  <c r="Q72" i="13"/>
  <c r="P72" i="13"/>
  <c r="O72" i="13"/>
  <c r="N72" i="13"/>
  <c r="M72" i="13"/>
  <c r="L72" i="13"/>
  <c r="K72" i="13"/>
  <c r="J72" i="13"/>
  <c r="I72" i="13"/>
  <c r="H72" i="13"/>
  <c r="R72" i="13" s="1"/>
  <c r="G72" i="13"/>
  <c r="F72" i="13"/>
  <c r="E72" i="13"/>
  <c r="D72" i="13"/>
  <c r="R71" i="13"/>
  <c r="R70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R69" i="13" s="1"/>
  <c r="E69" i="13"/>
  <c r="D69" i="13"/>
  <c r="R68" i="13"/>
  <c r="R67" i="13"/>
  <c r="R66" i="13"/>
  <c r="R65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R64" i="13" s="1"/>
  <c r="E64" i="13"/>
  <c r="D64" i="13"/>
  <c r="R63" i="13"/>
  <c r="R62" i="13"/>
  <c r="R61" i="13"/>
  <c r="R60" i="13"/>
  <c r="R59" i="13"/>
  <c r="R58" i="13"/>
  <c r="R57" i="13"/>
  <c r="R56" i="13"/>
  <c r="R55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R54" i="13" s="1"/>
  <c r="E54" i="13"/>
  <c r="D54" i="13"/>
  <c r="R53" i="13"/>
  <c r="R52" i="13"/>
  <c r="R51" i="13"/>
  <c r="R50" i="13"/>
  <c r="R49" i="13"/>
  <c r="R48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R47" i="13" s="1"/>
  <c r="E47" i="13"/>
  <c r="D47" i="13"/>
  <c r="R46" i="13"/>
  <c r="R45" i="13"/>
  <c r="R44" i="13"/>
  <c r="R43" i="13"/>
  <c r="R42" i="13"/>
  <c r="R41" i="13"/>
  <c r="R40" i="13"/>
  <c r="R39" i="13"/>
  <c r="Q38" i="13"/>
  <c r="P38" i="13"/>
  <c r="O38" i="13"/>
  <c r="N38" i="13"/>
  <c r="M38" i="13"/>
  <c r="L38" i="13"/>
  <c r="K38" i="13"/>
  <c r="J38" i="13"/>
  <c r="I38" i="13"/>
  <c r="H38" i="13"/>
  <c r="R38" i="13" s="1"/>
  <c r="G38" i="13"/>
  <c r="F38" i="13"/>
  <c r="E38" i="13"/>
  <c r="D38" i="13"/>
  <c r="R37" i="13"/>
  <c r="R36" i="13"/>
  <c r="R35" i="13"/>
  <c r="R34" i="13"/>
  <c r="R33" i="13"/>
  <c r="R32" i="13"/>
  <c r="R31" i="13"/>
  <c r="R30" i="13"/>
  <c r="R29" i="13"/>
  <c r="Q28" i="13"/>
  <c r="P28" i="13"/>
  <c r="O28" i="13"/>
  <c r="N28" i="13"/>
  <c r="M28" i="13"/>
  <c r="L28" i="13"/>
  <c r="K28" i="13"/>
  <c r="J28" i="13"/>
  <c r="I28" i="13"/>
  <c r="H28" i="13"/>
  <c r="R28" i="13" s="1"/>
  <c r="G28" i="13"/>
  <c r="F28" i="13"/>
  <c r="E28" i="13"/>
  <c r="D28" i="13"/>
  <c r="R27" i="13"/>
  <c r="R26" i="13"/>
  <c r="R25" i="13"/>
  <c r="R24" i="13"/>
  <c r="R23" i="13"/>
  <c r="R22" i="13"/>
  <c r="R21" i="13"/>
  <c r="R20" i="13"/>
  <c r="R19" i="13"/>
  <c r="Q18" i="13"/>
  <c r="P18" i="13"/>
  <c r="P85" i="13" s="1"/>
  <c r="P11" i="13" s="1"/>
  <c r="O18" i="13"/>
  <c r="N18" i="13"/>
  <c r="M18" i="13"/>
  <c r="M11" i="13" s="1"/>
  <c r="L18" i="13"/>
  <c r="K18" i="13"/>
  <c r="K85" i="13" s="1"/>
  <c r="J18" i="13"/>
  <c r="J85" i="13" s="1"/>
  <c r="I18" i="13"/>
  <c r="H18" i="13"/>
  <c r="H85" i="13" s="1"/>
  <c r="G18" i="13"/>
  <c r="F18" i="13"/>
  <c r="E18" i="13"/>
  <c r="E11" i="13" s="1"/>
  <c r="D18" i="13"/>
  <c r="R17" i="13"/>
  <c r="R16" i="13"/>
  <c r="R15" i="13"/>
  <c r="R14" i="13"/>
  <c r="R13" i="13"/>
  <c r="Q12" i="13"/>
  <c r="Q85" i="13" s="1"/>
  <c r="P12" i="13"/>
  <c r="O12" i="13"/>
  <c r="O11" i="13" s="1"/>
  <c r="N12" i="13"/>
  <c r="N85" i="13" s="1"/>
  <c r="M12" i="13"/>
  <c r="L12" i="13"/>
  <c r="L11" i="13" s="1"/>
  <c r="K12" i="13"/>
  <c r="J12" i="13"/>
  <c r="J11" i="13" s="1"/>
  <c r="I12" i="13"/>
  <c r="I85" i="13" s="1"/>
  <c r="H12" i="13"/>
  <c r="G12" i="13"/>
  <c r="G11" i="13" s="1"/>
  <c r="F12" i="13"/>
  <c r="F85" i="13" s="1"/>
  <c r="E12" i="13"/>
  <c r="D12" i="13"/>
  <c r="D11" i="13" s="1"/>
  <c r="N11" i="13"/>
  <c r="K11" i="13"/>
  <c r="F11" i="13"/>
  <c r="K85" i="12"/>
  <c r="D85" i="12"/>
  <c r="R84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R83" i="12" s="1"/>
  <c r="E83" i="12"/>
  <c r="D83" i="12"/>
  <c r="R82" i="12"/>
  <c r="R81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R80" i="12" s="1"/>
  <c r="E80" i="12"/>
  <c r="D80" i="12"/>
  <c r="R79" i="12"/>
  <c r="R78" i="12"/>
  <c r="Q77" i="12"/>
  <c r="Q76" i="12" s="1"/>
  <c r="P77" i="12"/>
  <c r="P76" i="12" s="1"/>
  <c r="O77" i="12"/>
  <c r="O76" i="12" s="1"/>
  <c r="N77" i="12"/>
  <c r="N76" i="12" s="1"/>
  <c r="M77" i="12"/>
  <c r="M76" i="12" s="1"/>
  <c r="L77" i="12"/>
  <c r="K77" i="12"/>
  <c r="K76" i="12" s="1"/>
  <c r="J77" i="12"/>
  <c r="I77" i="12"/>
  <c r="I76" i="12" s="1"/>
  <c r="H77" i="12"/>
  <c r="H76" i="12" s="1"/>
  <c r="G77" i="12"/>
  <c r="G76" i="12" s="1"/>
  <c r="F77" i="12"/>
  <c r="R77" i="12" s="1"/>
  <c r="E77" i="12"/>
  <c r="E76" i="12" s="1"/>
  <c r="D77" i="12"/>
  <c r="L76" i="12"/>
  <c r="J76" i="12"/>
  <c r="D76" i="12"/>
  <c r="R75" i="12"/>
  <c r="R74" i="12"/>
  <c r="R73" i="12"/>
  <c r="Q72" i="12"/>
  <c r="P72" i="12"/>
  <c r="O72" i="12"/>
  <c r="N72" i="12"/>
  <c r="M72" i="12"/>
  <c r="L72" i="12"/>
  <c r="L85" i="12" s="1"/>
  <c r="K72" i="12"/>
  <c r="J72" i="12"/>
  <c r="I72" i="12"/>
  <c r="H72" i="12"/>
  <c r="G72" i="12"/>
  <c r="F72" i="12"/>
  <c r="R72" i="12" s="1"/>
  <c r="E72" i="12"/>
  <c r="D72" i="12"/>
  <c r="R71" i="12"/>
  <c r="R70" i="12"/>
  <c r="Q69" i="12"/>
  <c r="P69" i="12"/>
  <c r="O69" i="12"/>
  <c r="N69" i="12"/>
  <c r="M69" i="12"/>
  <c r="L69" i="12"/>
  <c r="K69" i="12"/>
  <c r="J69" i="12"/>
  <c r="I69" i="12"/>
  <c r="H69" i="12"/>
  <c r="G69" i="12"/>
  <c r="R69" i="12" s="1"/>
  <c r="F69" i="12"/>
  <c r="E69" i="12"/>
  <c r="D69" i="12"/>
  <c r="R68" i="12"/>
  <c r="R67" i="12"/>
  <c r="R66" i="12"/>
  <c r="R65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R63" i="12"/>
  <c r="R62" i="12"/>
  <c r="R61" i="12"/>
  <c r="R60" i="12"/>
  <c r="R59" i="12"/>
  <c r="R58" i="12"/>
  <c r="R57" i="12"/>
  <c r="R56" i="12"/>
  <c r="R55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R53" i="12"/>
  <c r="R52" i="12"/>
  <c r="R51" i="12"/>
  <c r="R50" i="12"/>
  <c r="R49" i="12"/>
  <c r="R48" i="12"/>
  <c r="Q47" i="12"/>
  <c r="P47" i="12"/>
  <c r="O47" i="12"/>
  <c r="N47" i="12"/>
  <c r="M47" i="12"/>
  <c r="M85" i="12" s="1"/>
  <c r="L47" i="12"/>
  <c r="K47" i="12"/>
  <c r="J47" i="12"/>
  <c r="I47" i="12"/>
  <c r="I85" i="12" s="1"/>
  <c r="H47" i="12"/>
  <c r="G47" i="12"/>
  <c r="R47" i="12" s="1"/>
  <c r="F47" i="12"/>
  <c r="E47" i="12"/>
  <c r="E85" i="12" s="1"/>
  <c r="D47" i="12"/>
  <c r="R46" i="12"/>
  <c r="R45" i="12"/>
  <c r="R44" i="12"/>
  <c r="R43" i="12"/>
  <c r="R42" i="12"/>
  <c r="R41" i="12"/>
  <c r="R40" i="12"/>
  <c r="R39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R38" i="12" s="1"/>
  <c r="E38" i="12"/>
  <c r="D38" i="12"/>
  <c r="R37" i="12"/>
  <c r="R36" i="12"/>
  <c r="R35" i="12"/>
  <c r="R34" i="12"/>
  <c r="R33" i="12"/>
  <c r="R32" i="12"/>
  <c r="R31" i="12"/>
  <c r="R30" i="12"/>
  <c r="R29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R27" i="12"/>
  <c r="R26" i="12"/>
  <c r="R25" i="12"/>
  <c r="R24" i="12"/>
  <c r="R23" i="12"/>
  <c r="R22" i="12"/>
  <c r="R21" i="12"/>
  <c r="R20" i="12"/>
  <c r="R19" i="12"/>
  <c r="Q18" i="12"/>
  <c r="P18" i="12"/>
  <c r="O18" i="12"/>
  <c r="O11" i="12" s="1"/>
  <c r="N18" i="12"/>
  <c r="M18" i="12"/>
  <c r="L18" i="12"/>
  <c r="K18" i="12"/>
  <c r="J18" i="12"/>
  <c r="I18" i="12"/>
  <c r="H18" i="12"/>
  <c r="G18" i="12"/>
  <c r="G11" i="12" s="1"/>
  <c r="F18" i="12"/>
  <c r="E18" i="12"/>
  <c r="D18" i="12"/>
  <c r="R17" i="12"/>
  <c r="R16" i="12"/>
  <c r="R15" i="12"/>
  <c r="R14" i="12"/>
  <c r="R13" i="12"/>
  <c r="Q12" i="12"/>
  <c r="P12" i="12"/>
  <c r="O12" i="12"/>
  <c r="O85" i="12" s="1"/>
  <c r="N12" i="12"/>
  <c r="N11" i="12" s="1"/>
  <c r="M12" i="12"/>
  <c r="M11" i="12" s="1"/>
  <c r="L12" i="12"/>
  <c r="L11" i="12" s="1"/>
  <c r="K12" i="12"/>
  <c r="K11" i="12" s="1"/>
  <c r="J12" i="12"/>
  <c r="J85" i="12" s="1"/>
  <c r="I12" i="12"/>
  <c r="H12" i="12"/>
  <c r="H11" i="12" s="1"/>
  <c r="G12" i="12"/>
  <c r="F12" i="12"/>
  <c r="F11" i="12" s="1"/>
  <c r="E12" i="12"/>
  <c r="E11" i="12" s="1"/>
  <c r="D12" i="12"/>
  <c r="D11" i="12" s="1"/>
  <c r="I11" i="12"/>
  <c r="R84" i="11"/>
  <c r="Q83" i="11"/>
  <c r="P83" i="11"/>
  <c r="O83" i="11"/>
  <c r="N83" i="11"/>
  <c r="N76" i="11" s="1"/>
  <c r="M83" i="11"/>
  <c r="L83" i="11"/>
  <c r="K83" i="11"/>
  <c r="J83" i="11"/>
  <c r="R83" i="11" s="1"/>
  <c r="I83" i="11"/>
  <c r="H83" i="11"/>
  <c r="G83" i="11"/>
  <c r="F83" i="11"/>
  <c r="F76" i="11" s="1"/>
  <c r="R76" i="11" s="1"/>
  <c r="E83" i="11"/>
  <c r="D83" i="11"/>
  <c r="R82" i="11"/>
  <c r="R81" i="11"/>
  <c r="Q80" i="11"/>
  <c r="P80" i="11"/>
  <c r="O80" i="11"/>
  <c r="N80" i="11"/>
  <c r="M80" i="11"/>
  <c r="L80" i="11"/>
  <c r="K80" i="11"/>
  <c r="J80" i="11"/>
  <c r="R80" i="11" s="1"/>
  <c r="I80" i="11"/>
  <c r="H80" i="11"/>
  <c r="G80" i="11"/>
  <c r="F80" i="11"/>
  <c r="E80" i="11"/>
  <c r="D80" i="11"/>
  <c r="R79" i="11"/>
  <c r="R78" i="11"/>
  <c r="Q77" i="11"/>
  <c r="P77" i="11"/>
  <c r="O77" i="11"/>
  <c r="N77" i="11"/>
  <c r="M77" i="11"/>
  <c r="M76" i="11" s="1"/>
  <c r="L77" i="11"/>
  <c r="L76" i="11" s="1"/>
  <c r="K77" i="11"/>
  <c r="K76" i="11" s="1"/>
  <c r="J77" i="11"/>
  <c r="J76" i="11" s="1"/>
  <c r="I77" i="11"/>
  <c r="H77" i="11"/>
  <c r="R77" i="11" s="1"/>
  <c r="G77" i="11"/>
  <c r="F77" i="11"/>
  <c r="E77" i="11"/>
  <c r="E76" i="11" s="1"/>
  <c r="D77" i="11"/>
  <c r="D76" i="11" s="1"/>
  <c r="Q76" i="11"/>
  <c r="P76" i="11"/>
  <c r="O76" i="11"/>
  <c r="I76" i="11"/>
  <c r="H76" i="11"/>
  <c r="G76" i="11"/>
  <c r="R75" i="11"/>
  <c r="R74" i="11"/>
  <c r="R73" i="11"/>
  <c r="Q72" i="11"/>
  <c r="P72" i="11"/>
  <c r="O72" i="11"/>
  <c r="N72" i="11"/>
  <c r="M72" i="11"/>
  <c r="L72" i="11"/>
  <c r="K72" i="11"/>
  <c r="J72" i="11"/>
  <c r="R72" i="11" s="1"/>
  <c r="I72" i="11"/>
  <c r="H72" i="11"/>
  <c r="G72" i="11"/>
  <c r="F72" i="11"/>
  <c r="E72" i="11"/>
  <c r="D72" i="11"/>
  <c r="R71" i="11"/>
  <c r="R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R69" i="11" s="1"/>
  <c r="E69" i="11"/>
  <c r="D69" i="11"/>
  <c r="R68" i="11"/>
  <c r="R67" i="11"/>
  <c r="R66" i="11"/>
  <c r="R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R64" i="11" s="1"/>
  <c r="E64" i="11"/>
  <c r="D64" i="11"/>
  <c r="R63" i="11"/>
  <c r="R62" i="11"/>
  <c r="R61" i="11"/>
  <c r="R60" i="11"/>
  <c r="R59" i="11"/>
  <c r="R58" i="11"/>
  <c r="R57" i="11"/>
  <c r="R56" i="11"/>
  <c r="R55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R53" i="11"/>
  <c r="R52" i="11"/>
  <c r="R51" i="11"/>
  <c r="R50" i="11"/>
  <c r="R49" i="11"/>
  <c r="R48" i="11"/>
  <c r="Q47" i="11"/>
  <c r="P47" i="11"/>
  <c r="O47" i="11"/>
  <c r="N47" i="11"/>
  <c r="M47" i="11"/>
  <c r="L47" i="11"/>
  <c r="K47" i="11"/>
  <c r="J47" i="11"/>
  <c r="R47" i="11" s="1"/>
  <c r="I47" i="11"/>
  <c r="H47" i="11"/>
  <c r="G47" i="11"/>
  <c r="F47" i="11"/>
  <c r="E47" i="11"/>
  <c r="D47" i="11"/>
  <c r="R46" i="11"/>
  <c r="R45" i="11"/>
  <c r="R44" i="11"/>
  <c r="R43" i="11"/>
  <c r="R42" i="11"/>
  <c r="R41" i="11"/>
  <c r="R40" i="11"/>
  <c r="R39" i="11"/>
  <c r="Q38" i="11"/>
  <c r="P38" i="11"/>
  <c r="O38" i="11"/>
  <c r="N38" i="11"/>
  <c r="M38" i="11"/>
  <c r="L38" i="11"/>
  <c r="K38" i="11"/>
  <c r="J38" i="11"/>
  <c r="I38" i="11"/>
  <c r="R38" i="11" s="1"/>
  <c r="H38" i="11"/>
  <c r="G38" i="11"/>
  <c r="F38" i="11"/>
  <c r="E38" i="11"/>
  <c r="D38" i="11"/>
  <c r="R37" i="11"/>
  <c r="R36" i="11"/>
  <c r="R35" i="11"/>
  <c r="R34" i="11"/>
  <c r="R33" i="11"/>
  <c r="R32" i="11"/>
  <c r="R31" i="11"/>
  <c r="R30" i="11"/>
  <c r="R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R27" i="11"/>
  <c r="R26" i="11"/>
  <c r="R25" i="11"/>
  <c r="R24" i="11"/>
  <c r="R23" i="11"/>
  <c r="R22" i="11"/>
  <c r="R21" i="11"/>
  <c r="R20" i="11"/>
  <c r="R19" i="11"/>
  <c r="Q18" i="11"/>
  <c r="Q11" i="11" s="1"/>
  <c r="P18" i="11"/>
  <c r="O18" i="11"/>
  <c r="N18" i="11"/>
  <c r="M18" i="11"/>
  <c r="L18" i="11"/>
  <c r="K18" i="11"/>
  <c r="K11" i="11" s="1"/>
  <c r="J18" i="11"/>
  <c r="I18" i="11"/>
  <c r="I11" i="11" s="1"/>
  <c r="H18" i="11"/>
  <c r="G18" i="11"/>
  <c r="F18" i="11"/>
  <c r="E18" i="11"/>
  <c r="D18" i="11"/>
  <c r="R17" i="11"/>
  <c r="R16" i="11"/>
  <c r="R15" i="11"/>
  <c r="R14" i="11"/>
  <c r="R13" i="11"/>
  <c r="Q12" i="11"/>
  <c r="Q85" i="11" s="1"/>
  <c r="P12" i="11"/>
  <c r="P85" i="11" s="1"/>
  <c r="P11" i="11" s="1"/>
  <c r="O12" i="11"/>
  <c r="N12" i="11"/>
  <c r="N11" i="11" s="1"/>
  <c r="M12" i="11"/>
  <c r="M85" i="11" s="1"/>
  <c r="L12" i="11"/>
  <c r="L85" i="11" s="1"/>
  <c r="K12" i="11"/>
  <c r="K85" i="11" s="1"/>
  <c r="J12" i="11"/>
  <c r="J85" i="11" s="1"/>
  <c r="I12" i="11"/>
  <c r="I85" i="11" s="1"/>
  <c r="H12" i="11"/>
  <c r="H11" i="11" s="1"/>
  <c r="G12" i="11"/>
  <c r="G11" i="11" s="1"/>
  <c r="F12" i="11"/>
  <c r="F11" i="11" s="1"/>
  <c r="E12" i="11"/>
  <c r="E11" i="11" s="1"/>
  <c r="D12" i="11"/>
  <c r="D85" i="11" s="1"/>
  <c r="L11" i="11"/>
  <c r="D11" i="11"/>
  <c r="M85" i="10"/>
  <c r="L85" i="10"/>
  <c r="K85" i="10"/>
  <c r="E85" i="10"/>
  <c r="D85" i="10"/>
  <c r="R84" i="10"/>
  <c r="Q83" i="10"/>
  <c r="P83" i="10"/>
  <c r="O83" i="10"/>
  <c r="N83" i="10"/>
  <c r="M83" i="10"/>
  <c r="L83" i="10"/>
  <c r="K83" i="10"/>
  <c r="K76" i="10" s="1"/>
  <c r="J83" i="10"/>
  <c r="I83" i="10"/>
  <c r="H83" i="10"/>
  <c r="G83" i="10"/>
  <c r="F83" i="10"/>
  <c r="R83" i="10" s="1"/>
  <c r="E83" i="10"/>
  <c r="D83" i="10"/>
  <c r="R82" i="10"/>
  <c r="R81" i="10"/>
  <c r="Q80" i="10"/>
  <c r="P80" i="10"/>
  <c r="O80" i="10"/>
  <c r="N80" i="10"/>
  <c r="M80" i="10"/>
  <c r="L80" i="10"/>
  <c r="L76" i="10" s="1"/>
  <c r="K80" i="10"/>
  <c r="J80" i="10"/>
  <c r="I80" i="10"/>
  <c r="H80" i="10"/>
  <c r="G80" i="10"/>
  <c r="F80" i="10"/>
  <c r="R80" i="10" s="1"/>
  <c r="E80" i="10"/>
  <c r="D80" i="10"/>
  <c r="R79" i="10"/>
  <c r="R78" i="10"/>
  <c r="Q77" i="10"/>
  <c r="P77" i="10"/>
  <c r="P76" i="10" s="1"/>
  <c r="O77" i="10"/>
  <c r="O76" i="10" s="1"/>
  <c r="N77" i="10"/>
  <c r="N76" i="10" s="1"/>
  <c r="M77" i="10"/>
  <c r="M76" i="10" s="1"/>
  <c r="L77" i="10"/>
  <c r="K77" i="10"/>
  <c r="J77" i="10"/>
  <c r="I77" i="10"/>
  <c r="H77" i="10"/>
  <c r="H76" i="10" s="1"/>
  <c r="G77" i="10"/>
  <c r="G76" i="10" s="1"/>
  <c r="F77" i="10"/>
  <c r="F76" i="10" s="1"/>
  <c r="R76" i="10" s="1"/>
  <c r="E77" i="10"/>
  <c r="E76" i="10" s="1"/>
  <c r="D77" i="10"/>
  <c r="Q76" i="10"/>
  <c r="J76" i="10"/>
  <c r="I76" i="10"/>
  <c r="D76" i="10"/>
  <c r="R75" i="10"/>
  <c r="R74" i="10"/>
  <c r="R73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R72" i="10" s="1"/>
  <c r="E72" i="10"/>
  <c r="D72" i="10"/>
  <c r="R71" i="10"/>
  <c r="R70" i="10"/>
  <c r="Q69" i="10"/>
  <c r="P69" i="10"/>
  <c r="O69" i="10"/>
  <c r="N69" i="10"/>
  <c r="M69" i="10"/>
  <c r="L69" i="10"/>
  <c r="K69" i="10"/>
  <c r="J69" i="10"/>
  <c r="I69" i="10"/>
  <c r="H69" i="10"/>
  <c r="G69" i="10"/>
  <c r="R69" i="10" s="1"/>
  <c r="F69" i="10"/>
  <c r="E69" i="10"/>
  <c r="D69" i="10"/>
  <c r="R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R63" i="10"/>
  <c r="R62" i="10"/>
  <c r="R61" i="10"/>
  <c r="R60" i="10"/>
  <c r="R59" i="10"/>
  <c r="R58" i="10"/>
  <c r="R57" i="10"/>
  <c r="R56" i="10"/>
  <c r="R55" i="10"/>
  <c r="Q54" i="10"/>
  <c r="P54" i="10"/>
  <c r="O54" i="10"/>
  <c r="N54" i="10"/>
  <c r="M54" i="10"/>
  <c r="L54" i="10"/>
  <c r="K54" i="10"/>
  <c r="J54" i="10"/>
  <c r="R54" i="10" s="1"/>
  <c r="I54" i="10"/>
  <c r="H54" i="10"/>
  <c r="G54" i="10"/>
  <c r="F54" i="10"/>
  <c r="E54" i="10"/>
  <c r="D54" i="10"/>
  <c r="R53" i="10"/>
  <c r="R52" i="10"/>
  <c r="R51" i="10"/>
  <c r="R50" i="10"/>
  <c r="R49" i="10"/>
  <c r="R48" i="10"/>
  <c r="Q47" i="10"/>
  <c r="P47" i="10"/>
  <c r="O47" i="10"/>
  <c r="N47" i="10"/>
  <c r="M47" i="10"/>
  <c r="L47" i="10"/>
  <c r="K47" i="10"/>
  <c r="J47" i="10"/>
  <c r="I47" i="10"/>
  <c r="H47" i="10"/>
  <c r="G47" i="10"/>
  <c r="R47" i="10" s="1"/>
  <c r="F47" i="10"/>
  <c r="E47" i="10"/>
  <c r="D47" i="10"/>
  <c r="R46" i="10"/>
  <c r="R45" i="10"/>
  <c r="R44" i="10"/>
  <c r="R43" i="10"/>
  <c r="R42" i="10"/>
  <c r="R41" i="10"/>
  <c r="R40" i="10"/>
  <c r="R39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R38" i="10" s="1"/>
  <c r="E38" i="10"/>
  <c r="D38" i="10"/>
  <c r="R37" i="10"/>
  <c r="R36" i="10"/>
  <c r="R35" i="10"/>
  <c r="R34" i="10"/>
  <c r="R33" i="10"/>
  <c r="R32" i="10"/>
  <c r="R31" i="10"/>
  <c r="R30" i="10"/>
  <c r="R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R27" i="10"/>
  <c r="R26" i="10"/>
  <c r="R25" i="10"/>
  <c r="R24" i="10"/>
  <c r="R23" i="10"/>
  <c r="R22" i="10"/>
  <c r="R21" i="10"/>
  <c r="R20" i="10"/>
  <c r="R19" i="10"/>
  <c r="Q18" i="10"/>
  <c r="P18" i="10"/>
  <c r="O18" i="10"/>
  <c r="O11" i="10" s="1"/>
  <c r="N18" i="10"/>
  <c r="M18" i="10"/>
  <c r="L18" i="10"/>
  <c r="K18" i="10"/>
  <c r="J18" i="10"/>
  <c r="I18" i="10"/>
  <c r="H18" i="10"/>
  <c r="H11" i="10" s="1"/>
  <c r="G18" i="10"/>
  <c r="G11" i="10" s="1"/>
  <c r="F18" i="10"/>
  <c r="F11" i="10" s="1"/>
  <c r="E18" i="10"/>
  <c r="D18" i="10"/>
  <c r="R17" i="10"/>
  <c r="R16" i="10"/>
  <c r="R15" i="10"/>
  <c r="R14" i="10"/>
  <c r="R13" i="10"/>
  <c r="Q12" i="10"/>
  <c r="Q85" i="10" s="1"/>
  <c r="P12" i="10"/>
  <c r="P85" i="10" s="1"/>
  <c r="P11" i="10" s="1"/>
  <c r="O12" i="10"/>
  <c r="O85" i="10" s="1"/>
  <c r="N12" i="10"/>
  <c r="R12" i="10" s="1"/>
  <c r="M12" i="10"/>
  <c r="M11" i="10" s="1"/>
  <c r="L12" i="10"/>
  <c r="L11" i="10" s="1"/>
  <c r="K12" i="10"/>
  <c r="K11" i="10" s="1"/>
  <c r="J12" i="10"/>
  <c r="J85" i="10" s="1"/>
  <c r="I12" i="10"/>
  <c r="I85" i="10" s="1"/>
  <c r="H12" i="10"/>
  <c r="H85" i="10" s="1"/>
  <c r="G12" i="10"/>
  <c r="G85" i="10" s="1"/>
  <c r="F12" i="10"/>
  <c r="E12" i="10"/>
  <c r="E11" i="10" s="1"/>
  <c r="D12" i="10"/>
  <c r="D11" i="10" s="1"/>
  <c r="Q11" i="10"/>
  <c r="I11" i="10"/>
  <c r="R84" i="9"/>
  <c r="Q83" i="9"/>
  <c r="P83" i="9"/>
  <c r="O83" i="9"/>
  <c r="N83" i="9"/>
  <c r="M83" i="9"/>
  <c r="L83" i="9"/>
  <c r="K83" i="9"/>
  <c r="J83" i="9"/>
  <c r="I83" i="9"/>
  <c r="H83" i="9"/>
  <c r="G83" i="9"/>
  <c r="F83" i="9"/>
  <c r="R83" i="9" s="1"/>
  <c r="E83" i="9"/>
  <c r="D83" i="9"/>
  <c r="R82" i="9"/>
  <c r="R81" i="9"/>
  <c r="Q80" i="9"/>
  <c r="P80" i="9"/>
  <c r="O80" i="9"/>
  <c r="N80" i="9"/>
  <c r="M80" i="9"/>
  <c r="L80" i="9"/>
  <c r="K80" i="9"/>
  <c r="J80" i="9"/>
  <c r="I80" i="9"/>
  <c r="R80" i="9" s="1"/>
  <c r="H80" i="9"/>
  <c r="G80" i="9"/>
  <c r="F80" i="9"/>
  <c r="E80" i="9"/>
  <c r="D80" i="9"/>
  <c r="R79" i="9"/>
  <c r="R78" i="9"/>
  <c r="Q77" i="9"/>
  <c r="P77" i="9"/>
  <c r="O77" i="9"/>
  <c r="N77" i="9"/>
  <c r="M77" i="9"/>
  <c r="M76" i="9" s="1"/>
  <c r="L77" i="9"/>
  <c r="L76" i="9" s="1"/>
  <c r="K77" i="9"/>
  <c r="K76" i="9" s="1"/>
  <c r="J77" i="9"/>
  <c r="R77" i="9" s="1"/>
  <c r="I77" i="9"/>
  <c r="H77" i="9"/>
  <c r="G77" i="9"/>
  <c r="F77" i="9"/>
  <c r="E77" i="9"/>
  <c r="E76" i="9" s="1"/>
  <c r="D77" i="9"/>
  <c r="D76" i="9" s="1"/>
  <c r="Q76" i="9"/>
  <c r="P76" i="9"/>
  <c r="O76" i="9"/>
  <c r="N76" i="9"/>
  <c r="J76" i="9"/>
  <c r="I76" i="9"/>
  <c r="H76" i="9"/>
  <c r="G76" i="9"/>
  <c r="F76" i="9"/>
  <c r="R75" i="9"/>
  <c r="R74" i="9"/>
  <c r="R73" i="9"/>
  <c r="Q72" i="9"/>
  <c r="P72" i="9"/>
  <c r="O72" i="9"/>
  <c r="N72" i="9"/>
  <c r="M72" i="9"/>
  <c r="L72" i="9"/>
  <c r="K72" i="9"/>
  <c r="J72" i="9"/>
  <c r="I72" i="9"/>
  <c r="H72" i="9"/>
  <c r="R72" i="9" s="1"/>
  <c r="G72" i="9"/>
  <c r="F72" i="9"/>
  <c r="E72" i="9"/>
  <c r="D72" i="9"/>
  <c r="R71" i="9"/>
  <c r="R70" i="9"/>
  <c r="Q69" i="9"/>
  <c r="P69" i="9"/>
  <c r="O69" i="9"/>
  <c r="N69" i="9"/>
  <c r="M69" i="9"/>
  <c r="M11" i="9" s="1"/>
  <c r="L69" i="9"/>
  <c r="K69" i="9"/>
  <c r="J69" i="9"/>
  <c r="R69" i="9" s="1"/>
  <c r="I69" i="9"/>
  <c r="H69" i="9"/>
  <c r="G69" i="9"/>
  <c r="F69" i="9"/>
  <c r="E69" i="9"/>
  <c r="D69" i="9"/>
  <c r="R68" i="9"/>
  <c r="R67" i="9"/>
  <c r="R66" i="9"/>
  <c r="R65" i="9"/>
  <c r="Q64" i="9"/>
  <c r="P64" i="9"/>
  <c r="O64" i="9"/>
  <c r="N64" i="9"/>
  <c r="M64" i="9"/>
  <c r="L64" i="9"/>
  <c r="K64" i="9"/>
  <c r="J64" i="9"/>
  <c r="I64" i="9"/>
  <c r="H64" i="9"/>
  <c r="G64" i="9"/>
  <c r="F64" i="9"/>
  <c r="R64" i="9" s="1"/>
  <c r="E64" i="9"/>
  <c r="D64" i="9"/>
  <c r="R63" i="9"/>
  <c r="R62" i="9"/>
  <c r="R61" i="9"/>
  <c r="R60" i="9"/>
  <c r="R59" i="9"/>
  <c r="R58" i="9"/>
  <c r="R57" i="9"/>
  <c r="R56" i="9"/>
  <c r="R55" i="9"/>
  <c r="Q54" i="9"/>
  <c r="P54" i="9"/>
  <c r="O54" i="9"/>
  <c r="N54" i="9"/>
  <c r="M54" i="9"/>
  <c r="L54" i="9"/>
  <c r="K54" i="9"/>
  <c r="J54" i="9"/>
  <c r="I54" i="9"/>
  <c r="H54" i="9"/>
  <c r="G54" i="9"/>
  <c r="F54" i="9"/>
  <c r="R54" i="9" s="1"/>
  <c r="E54" i="9"/>
  <c r="D54" i="9"/>
  <c r="R53" i="9"/>
  <c r="R52" i="9"/>
  <c r="R51" i="9"/>
  <c r="R50" i="9"/>
  <c r="R49" i="9"/>
  <c r="R48" i="9"/>
  <c r="Q47" i="9"/>
  <c r="P47" i="9"/>
  <c r="O47" i="9"/>
  <c r="N47" i="9"/>
  <c r="M47" i="9"/>
  <c r="L47" i="9"/>
  <c r="K47" i="9"/>
  <c r="J47" i="9"/>
  <c r="R47" i="9" s="1"/>
  <c r="I47" i="9"/>
  <c r="H47" i="9"/>
  <c r="G47" i="9"/>
  <c r="F47" i="9"/>
  <c r="E47" i="9"/>
  <c r="D47" i="9"/>
  <c r="R46" i="9"/>
  <c r="R45" i="9"/>
  <c r="R44" i="9"/>
  <c r="R43" i="9"/>
  <c r="R42" i="9"/>
  <c r="R41" i="9"/>
  <c r="R40" i="9"/>
  <c r="R39" i="9"/>
  <c r="Q38" i="9"/>
  <c r="P38" i="9"/>
  <c r="O38" i="9"/>
  <c r="N38" i="9"/>
  <c r="M38" i="9"/>
  <c r="L38" i="9"/>
  <c r="K38" i="9"/>
  <c r="J38" i="9"/>
  <c r="I38" i="9"/>
  <c r="H38" i="9"/>
  <c r="R38" i="9" s="1"/>
  <c r="G38" i="9"/>
  <c r="F38" i="9"/>
  <c r="E38" i="9"/>
  <c r="D38" i="9"/>
  <c r="R37" i="9"/>
  <c r="R36" i="9"/>
  <c r="R35" i="9"/>
  <c r="R34" i="9"/>
  <c r="R33" i="9"/>
  <c r="R32" i="9"/>
  <c r="R31" i="9"/>
  <c r="R30" i="9"/>
  <c r="R29" i="9"/>
  <c r="Q28" i="9"/>
  <c r="P28" i="9"/>
  <c r="O28" i="9"/>
  <c r="N28" i="9"/>
  <c r="M28" i="9"/>
  <c r="L28" i="9"/>
  <c r="K28" i="9"/>
  <c r="J28" i="9"/>
  <c r="I28" i="9"/>
  <c r="H28" i="9"/>
  <c r="R28" i="9" s="1"/>
  <c r="G28" i="9"/>
  <c r="F28" i="9"/>
  <c r="E28" i="9"/>
  <c r="D28" i="9"/>
  <c r="R27" i="9"/>
  <c r="R26" i="9"/>
  <c r="R25" i="9"/>
  <c r="R24" i="9"/>
  <c r="R23" i="9"/>
  <c r="R22" i="9"/>
  <c r="R21" i="9"/>
  <c r="R20" i="9"/>
  <c r="R19" i="9"/>
  <c r="Q18" i="9"/>
  <c r="Q85" i="9" s="1"/>
  <c r="P18" i="9"/>
  <c r="O18" i="9"/>
  <c r="N18" i="9"/>
  <c r="M18" i="9"/>
  <c r="L18" i="9"/>
  <c r="K18" i="9"/>
  <c r="K85" i="9" s="1"/>
  <c r="J18" i="9"/>
  <c r="J85" i="9" s="1"/>
  <c r="I18" i="9"/>
  <c r="I85" i="9" s="1"/>
  <c r="H18" i="9"/>
  <c r="R18" i="9" s="1"/>
  <c r="G18" i="9"/>
  <c r="F18" i="9"/>
  <c r="E18" i="9"/>
  <c r="D18" i="9"/>
  <c r="R17" i="9"/>
  <c r="R16" i="9"/>
  <c r="R15" i="9"/>
  <c r="R14" i="9"/>
  <c r="R13" i="9"/>
  <c r="Q12" i="9"/>
  <c r="Q11" i="9" s="1"/>
  <c r="P12" i="9"/>
  <c r="P85" i="9" s="1"/>
  <c r="P11" i="9" s="1"/>
  <c r="O12" i="9"/>
  <c r="O85" i="9" s="1"/>
  <c r="N12" i="9"/>
  <c r="N85" i="9" s="1"/>
  <c r="M12" i="9"/>
  <c r="M85" i="9" s="1"/>
  <c r="L12" i="9"/>
  <c r="L85" i="9" s="1"/>
  <c r="K12" i="9"/>
  <c r="J12" i="9"/>
  <c r="J11" i="9" s="1"/>
  <c r="I12" i="9"/>
  <c r="I11" i="9" s="1"/>
  <c r="H12" i="9"/>
  <c r="H85" i="9" s="1"/>
  <c r="G12" i="9"/>
  <c r="G11" i="9" s="1"/>
  <c r="F12" i="9"/>
  <c r="F85" i="9" s="1"/>
  <c r="E12" i="9"/>
  <c r="E85" i="9" s="1"/>
  <c r="D12" i="9"/>
  <c r="D85" i="9" s="1"/>
  <c r="N11" i="9"/>
  <c r="L11" i="9"/>
  <c r="K11" i="9"/>
  <c r="F11" i="9"/>
  <c r="E11" i="9"/>
  <c r="D11" i="9"/>
  <c r="Q85" i="8"/>
  <c r="P85" i="8"/>
  <c r="P11" i="8" s="1"/>
  <c r="J85" i="8"/>
  <c r="I85" i="8"/>
  <c r="H85" i="8"/>
  <c r="R84" i="8"/>
  <c r="Q83" i="8"/>
  <c r="P83" i="8"/>
  <c r="P76" i="8" s="1"/>
  <c r="O83" i="8"/>
  <c r="N83" i="8"/>
  <c r="M83" i="8"/>
  <c r="M76" i="8" s="1"/>
  <c r="L83" i="8"/>
  <c r="K83" i="8"/>
  <c r="J83" i="8"/>
  <c r="I83" i="8"/>
  <c r="H83" i="8"/>
  <c r="H76" i="8" s="1"/>
  <c r="G83" i="8"/>
  <c r="F83" i="8"/>
  <c r="E83" i="8"/>
  <c r="E76" i="8" s="1"/>
  <c r="D83" i="8"/>
  <c r="R82" i="8"/>
  <c r="R81" i="8"/>
  <c r="Q80" i="8"/>
  <c r="P80" i="8"/>
  <c r="O80" i="8"/>
  <c r="N80" i="8"/>
  <c r="M80" i="8"/>
  <c r="L80" i="8"/>
  <c r="K80" i="8"/>
  <c r="J80" i="8"/>
  <c r="I80" i="8"/>
  <c r="R80" i="8" s="1"/>
  <c r="H80" i="8"/>
  <c r="G80" i="8"/>
  <c r="F80" i="8"/>
  <c r="E80" i="8"/>
  <c r="D80" i="8"/>
  <c r="R79" i="8"/>
  <c r="R78" i="8"/>
  <c r="Q77" i="8"/>
  <c r="P77" i="8"/>
  <c r="O77" i="8"/>
  <c r="O76" i="8" s="1"/>
  <c r="N77" i="8"/>
  <c r="M77" i="8"/>
  <c r="L77" i="8"/>
  <c r="L76" i="8" s="1"/>
  <c r="K77" i="8"/>
  <c r="K76" i="8" s="1"/>
  <c r="J77" i="8"/>
  <c r="J76" i="8" s="1"/>
  <c r="I77" i="8"/>
  <c r="H77" i="8"/>
  <c r="G77" i="8"/>
  <c r="G76" i="8" s="1"/>
  <c r="F77" i="8"/>
  <c r="E77" i="8"/>
  <c r="D77" i="8"/>
  <c r="D76" i="8" s="1"/>
  <c r="Q76" i="8"/>
  <c r="N76" i="8"/>
  <c r="I76" i="8"/>
  <c r="F76" i="8"/>
  <c r="R75" i="8"/>
  <c r="R74" i="8"/>
  <c r="R73" i="8"/>
  <c r="Q72" i="8"/>
  <c r="P72" i="8"/>
  <c r="O72" i="8"/>
  <c r="N72" i="8"/>
  <c r="M72" i="8"/>
  <c r="L72" i="8"/>
  <c r="K72" i="8"/>
  <c r="J72" i="8"/>
  <c r="I72" i="8"/>
  <c r="H72" i="8"/>
  <c r="R72" i="8" s="1"/>
  <c r="G72" i="8"/>
  <c r="F72" i="8"/>
  <c r="E72" i="8"/>
  <c r="D72" i="8"/>
  <c r="R71" i="8"/>
  <c r="R70" i="8"/>
  <c r="Q69" i="8"/>
  <c r="P69" i="8"/>
  <c r="O69" i="8"/>
  <c r="N69" i="8"/>
  <c r="M69" i="8"/>
  <c r="L69" i="8"/>
  <c r="K69" i="8"/>
  <c r="J69" i="8"/>
  <c r="I69" i="8"/>
  <c r="H69" i="8"/>
  <c r="G69" i="8"/>
  <c r="F69" i="8"/>
  <c r="R69" i="8" s="1"/>
  <c r="E69" i="8"/>
  <c r="D69" i="8"/>
  <c r="R68" i="8"/>
  <c r="R67" i="8"/>
  <c r="R66" i="8"/>
  <c r="R65" i="8"/>
  <c r="Q64" i="8"/>
  <c r="P64" i="8"/>
  <c r="O64" i="8"/>
  <c r="N64" i="8"/>
  <c r="M64" i="8"/>
  <c r="L64" i="8"/>
  <c r="K64" i="8"/>
  <c r="J64" i="8"/>
  <c r="I64" i="8"/>
  <c r="H64" i="8"/>
  <c r="G64" i="8"/>
  <c r="F64" i="8"/>
  <c r="R64" i="8" s="1"/>
  <c r="E64" i="8"/>
  <c r="D64" i="8"/>
  <c r="R63" i="8"/>
  <c r="R62" i="8"/>
  <c r="R61" i="8"/>
  <c r="R60" i="8"/>
  <c r="R59" i="8"/>
  <c r="R58" i="8"/>
  <c r="R57" i="8"/>
  <c r="R56" i="8"/>
  <c r="R55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R53" i="8"/>
  <c r="R52" i="8"/>
  <c r="R51" i="8"/>
  <c r="R50" i="8"/>
  <c r="R49" i="8"/>
  <c r="R48" i="8"/>
  <c r="Q47" i="8"/>
  <c r="P47" i="8"/>
  <c r="O47" i="8"/>
  <c r="N47" i="8"/>
  <c r="M47" i="8"/>
  <c r="L47" i="8"/>
  <c r="K47" i="8"/>
  <c r="J47" i="8"/>
  <c r="I47" i="8"/>
  <c r="H47" i="8"/>
  <c r="G47" i="8"/>
  <c r="F47" i="8"/>
  <c r="R47" i="8" s="1"/>
  <c r="E47" i="8"/>
  <c r="D47" i="8"/>
  <c r="R46" i="8"/>
  <c r="R45" i="8"/>
  <c r="R44" i="8"/>
  <c r="R43" i="8"/>
  <c r="R42" i="8"/>
  <c r="R41" i="8"/>
  <c r="R40" i="8"/>
  <c r="R39" i="8"/>
  <c r="Q38" i="8"/>
  <c r="P38" i="8"/>
  <c r="O38" i="8"/>
  <c r="N38" i="8"/>
  <c r="M38" i="8"/>
  <c r="L38" i="8"/>
  <c r="K38" i="8"/>
  <c r="J38" i="8"/>
  <c r="I38" i="8"/>
  <c r="H38" i="8"/>
  <c r="R38" i="8" s="1"/>
  <c r="G38" i="8"/>
  <c r="F38" i="8"/>
  <c r="E38" i="8"/>
  <c r="D38" i="8"/>
  <c r="R37" i="8"/>
  <c r="R36" i="8"/>
  <c r="R35" i="8"/>
  <c r="R34" i="8"/>
  <c r="R33" i="8"/>
  <c r="R32" i="8"/>
  <c r="R31" i="8"/>
  <c r="R30" i="8"/>
  <c r="R29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R27" i="8"/>
  <c r="R26" i="8"/>
  <c r="R25" i="8"/>
  <c r="R24" i="8"/>
  <c r="R23" i="8"/>
  <c r="R22" i="8"/>
  <c r="R21" i="8"/>
  <c r="R20" i="8"/>
  <c r="R19" i="8"/>
  <c r="Q18" i="8"/>
  <c r="P18" i="8"/>
  <c r="O18" i="8"/>
  <c r="N18" i="8"/>
  <c r="M18" i="8"/>
  <c r="L18" i="8"/>
  <c r="K18" i="8"/>
  <c r="K11" i="8" s="1"/>
  <c r="J18" i="8"/>
  <c r="J11" i="8" s="1"/>
  <c r="I18" i="8"/>
  <c r="H18" i="8"/>
  <c r="R18" i="8" s="1"/>
  <c r="G18" i="8"/>
  <c r="F18" i="8"/>
  <c r="E18" i="8"/>
  <c r="E11" i="8" s="1"/>
  <c r="D18" i="8"/>
  <c r="R17" i="8"/>
  <c r="R16" i="8"/>
  <c r="R15" i="8"/>
  <c r="R14" i="8"/>
  <c r="R13" i="8"/>
  <c r="Q12" i="8"/>
  <c r="Q11" i="8" s="1"/>
  <c r="P12" i="8"/>
  <c r="O12" i="8"/>
  <c r="O85" i="8" s="1"/>
  <c r="N12" i="8"/>
  <c r="N85" i="8" s="1"/>
  <c r="M12" i="8"/>
  <c r="M85" i="8" s="1"/>
  <c r="L12" i="8"/>
  <c r="L11" i="8" s="1"/>
  <c r="K12" i="8"/>
  <c r="K85" i="8" s="1"/>
  <c r="J12" i="8"/>
  <c r="I12" i="8"/>
  <c r="I11" i="8" s="1"/>
  <c r="H12" i="8"/>
  <c r="H11" i="8" s="1"/>
  <c r="G12" i="8"/>
  <c r="G85" i="8" s="1"/>
  <c r="F12" i="8"/>
  <c r="F85" i="8" s="1"/>
  <c r="E12" i="8"/>
  <c r="E85" i="8" s="1"/>
  <c r="D12" i="8"/>
  <c r="D11" i="8" s="1"/>
  <c r="N11" i="8"/>
  <c r="F11" i="8"/>
  <c r="K18" i="7"/>
  <c r="R84" i="7"/>
  <c r="Q83" i="7"/>
  <c r="P83" i="7"/>
  <c r="P76" i="7" s="1"/>
  <c r="O83" i="7"/>
  <c r="N83" i="7"/>
  <c r="M83" i="7"/>
  <c r="L83" i="7"/>
  <c r="K83" i="7"/>
  <c r="J83" i="7"/>
  <c r="R83" i="7" s="1"/>
  <c r="I83" i="7"/>
  <c r="H83" i="7"/>
  <c r="H76" i="7" s="1"/>
  <c r="G83" i="7"/>
  <c r="F83" i="7"/>
  <c r="E83" i="7"/>
  <c r="D83" i="7"/>
  <c r="R82" i="7"/>
  <c r="R81" i="7"/>
  <c r="Q80" i="7"/>
  <c r="P80" i="7"/>
  <c r="O80" i="7"/>
  <c r="N80" i="7"/>
  <c r="M80" i="7"/>
  <c r="L80" i="7"/>
  <c r="K80" i="7"/>
  <c r="J80" i="7"/>
  <c r="I80" i="7"/>
  <c r="R80" i="7" s="1"/>
  <c r="H80" i="7"/>
  <c r="G80" i="7"/>
  <c r="F80" i="7"/>
  <c r="E80" i="7"/>
  <c r="D80" i="7"/>
  <c r="R79" i="7"/>
  <c r="R78" i="7"/>
  <c r="Q77" i="7"/>
  <c r="P77" i="7"/>
  <c r="O77" i="7"/>
  <c r="N77" i="7"/>
  <c r="N76" i="7" s="1"/>
  <c r="M77" i="7"/>
  <c r="M76" i="7" s="1"/>
  <c r="L77" i="7"/>
  <c r="L76" i="7" s="1"/>
  <c r="K77" i="7"/>
  <c r="K76" i="7" s="1"/>
  <c r="J77" i="7"/>
  <c r="J76" i="7" s="1"/>
  <c r="I77" i="7"/>
  <c r="H77" i="7"/>
  <c r="G77" i="7"/>
  <c r="F77" i="7"/>
  <c r="R77" i="7" s="1"/>
  <c r="E77" i="7"/>
  <c r="E76" i="7" s="1"/>
  <c r="D77" i="7"/>
  <c r="D76" i="7" s="1"/>
  <c r="Q76" i="7"/>
  <c r="O76" i="7"/>
  <c r="I76" i="7"/>
  <c r="G76" i="7"/>
  <c r="R75" i="7"/>
  <c r="R74" i="7"/>
  <c r="R73" i="7"/>
  <c r="Q72" i="7"/>
  <c r="P72" i="7"/>
  <c r="O72" i="7"/>
  <c r="N72" i="7"/>
  <c r="M72" i="7"/>
  <c r="L72" i="7"/>
  <c r="K72" i="7"/>
  <c r="J72" i="7"/>
  <c r="I72" i="7"/>
  <c r="H72" i="7"/>
  <c r="G72" i="7"/>
  <c r="F72" i="7"/>
  <c r="R72" i="7" s="1"/>
  <c r="E72" i="7"/>
  <c r="D72" i="7"/>
  <c r="R71" i="7"/>
  <c r="R70" i="7"/>
  <c r="Q69" i="7"/>
  <c r="P69" i="7"/>
  <c r="O69" i="7"/>
  <c r="N69" i="7"/>
  <c r="M69" i="7"/>
  <c r="L69" i="7"/>
  <c r="K69" i="7"/>
  <c r="J69" i="7"/>
  <c r="I69" i="7"/>
  <c r="H69" i="7"/>
  <c r="G69" i="7"/>
  <c r="F69" i="7"/>
  <c r="R69" i="7" s="1"/>
  <c r="E69" i="7"/>
  <c r="D69" i="7"/>
  <c r="R68" i="7"/>
  <c r="R67" i="7"/>
  <c r="R66" i="7"/>
  <c r="R65" i="7"/>
  <c r="Q64" i="7"/>
  <c r="P64" i="7"/>
  <c r="O64" i="7"/>
  <c r="N64" i="7"/>
  <c r="M64" i="7"/>
  <c r="L64" i="7"/>
  <c r="K64" i="7"/>
  <c r="J64" i="7"/>
  <c r="I64" i="7"/>
  <c r="H64" i="7"/>
  <c r="G64" i="7"/>
  <c r="F64" i="7"/>
  <c r="R64" i="7" s="1"/>
  <c r="E64" i="7"/>
  <c r="D64" i="7"/>
  <c r="R63" i="7"/>
  <c r="R62" i="7"/>
  <c r="R61" i="7"/>
  <c r="R60" i="7"/>
  <c r="R59" i="7"/>
  <c r="R58" i="7"/>
  <c r="R57" i="7"/>
  <c r="R56" i="7"/>
  <c r="R55" i="7"/>
  <c r="Q54" i="7"/>
  <c r="P54" i="7"/>
  <c r="O54" i="7"/>
  <c r="N54" i="7"/>
  <c r="M54" i="7"/>
  <c r="L54" i="7"/>
  <c r="K54" i="7"/>
  <c r="J54" i="7"/>
  <c r="I54" i="7"/>
  <c r="H54" i="7"/>
  <c r="G54" i="7"/>
  <c r="F54" i="7"/>
  <c r="R54" i="7" s="1"/>
  <c r="E54" i="7"/>
  <c r="D54" i="7"/>
  <c r="R53" i="7"/>
  <c r="R52" i="7"/>
  <c r="R51" i="7"/>
  <c r="R50" i="7"/>
  <c r="R49" i="7"/>
  <c r="R48" i="7"/>
  <c r="Q47" i="7"/>
  <c r="P47" i="7"/>
  <c r="O47" i="7"/>
  <c r="N47" i="7"/>
  <c r="M47" i="7"/>
  <c r="L47" i="7"/>
  <c r="K47" i="7"/>
  <c r="J47" i="7"/>
  <c r="R47" i="7" s="1"/>
  <c r="I47" i="7"/>
  <c r="H47" i="7"/>
  <c r="G47" i="7"/>
  <c r="F47" i="7"/>
  <c r="E47" i="7"/>
  <c r="D47" i="7"/>
  <c r="R46" i="7"/>
  <c r="R45" i="7"/>
  <c r="R44" i="7"/>
  <c r="R43" i="7"/>
  <c r="R42" i="7"/>
  <c r="R41" i="7"/>
  <c r="R40" i="7"/>
  <c r="R39" i="7"/>
  <c r="Q38" i="7"/>
  <c r="P38" i="7"/>
  <c r="O38" i="7"/>
  <c r="N38" i="7"/>
  <c r="M38" i="7"/>
  <c r="L38" i="7"/>
  <c r="K38" i="7"/>
  <c r="J38" i="7"/>
  <c r="I38" i="7"/>
  <c r="R38" i="7" s="1"/>
  <c r="H38" i="7"/>
  <c r="G38" i="7"/>
  <c r="F38" i="7"/>
  <c r="E38" i="7"/>
  <c r="D38" i="7"/>
  <c r="R37" i="7"/>
  <c r="R36" i="7"/>
  <c r="R35" i="7"/>
  <c r="R34" i="7"/>
  <c r="R33" i="7"/>
  <c r="R32" i="7"/>
  <c r="R31" i="7"/>
  <c r="R30" i="7"/>
  <c r="R29" i="7"/>
  <c r="Q28" i="7"/>
  <c r="P28" i="7"/>
  <c r="O28" i="7"/>
  <c r="N28" i="7"/>
  <c r="M28" i="7"/>
  <c r="L28" i="7"/>
  <c r="K28" i="7"/>
  <c r="J28" i="7"/>
  <c r="I28" i="7"/>
  <c r="R28" i="7" s="1"/>
  <c r="H28" i="7"/>
  <c r="G28" i="7"/>
  <c r="F28" i="7"/>
  <c r="E28" i="7"/>
  <c r="D28" i="7"/>
  <c r="R27" i="7"/>
  <c r="R26" i="7"/>
  <c r="R25" i="7"/>
  <c r="R24" i="7"/>
  <c r="R23" i="7"/>
  <c r="R22" i="7"/>
  <c r="R21" i="7"/>
  <c r="R20" i="7"/>
  <c r="R19" i="7"/>
  <c r="Q18" i="7"/>
  <c r="Q11" i="7" s="1"/>
  <c r="P18" i="7"/>
  <c r="O18" i="7"/>
  <c r="N18" i="7"/>
  <c r="M18" i="7"/>
  <c r="L18" i="7"/>
  <c r="L85" i="7" s="1"/>
  <c r="J18" i="7"/>
  <c r="I18" i="7"/>
  <c r="I11" i="7" s="1"/>
  <c r="H18" i="7"/>
  <c r="G18" i="7"/>
  <c r="F18" i="7"/>
  <c r="E18" i="7"/>
  <c r="D18" i="7"/>
  <c r="D85" i="7" s="1"/>
  <c r="R17" i="7"/>
  <c r="R16" i="7"/>
  <c r="R15" i="7"/>
  <c r="R14" i="7"/>
  <c r="R13" i="7"/>
  <c r="Q12" i="7"/>
  <c r="Q85" i="7" s="1"/>
  <c r="P12" i="7"/>
  <c r="P85" i="7" s="1"/>
  <c r="P11" i="7" s="1"/>
  <c r="O12" i="7"/>
  <c r="O11" i="7" s="1"/>
  <c r="N12" i="7"/>
  <c r="N85" i="7" s="1"/>
  <c r="M12" i="7"/>
  <c r="M85" i="7" s="1"/>
  <c r="L12" i="7"/>
  <c r="K12" i="7"/>
  <c r="K11" i="7" s="1"/>
  <c r="J12" i="7"/>
  <c r="J85" i="7" s="1"/>
  <c r="I12" i="7"/>
  <c r="I85" i="7" s="1"/>
  <c r="H12" i="7"/>
  <c r="H11" i="7" s="1"/>
  <c r="G12" i="7"/>
  <c r="G85" i="7" s="1"/>
  <c r="F12" i="7"/>
  <c r="F11" i="7" s="1"/>
  <c r="E12" i="7"/>
  <c r="E85" i="7" s="1"/>
  <c r="D12" i="7"/>
  <c r="L11" i="7"/>
  <c r="D11" i="7"/>
  <c r="K85" i="6"/>
  <c r="R84" i="6"/>
  <c r="Q83" i="6"/>
  <c r="P83" i="6"/>
  <c r="O83" i="6"/>
  <c r="N83" i="6"/>
  <c r="M83" i="6"/>
  <c r="L83" i="6"/>
  <c r="K83" i="6"/>
  <c r="J83" i="6"/>
  <c r="I83" i="6"/>
  <c r="H83" i="6"/>
  <c r="G83" i="6"/>
  <c r="F83" i="6"/>
  <c r="R83" i="6" s="1"/>
  <c r="E83" i="6"/>
  <c r="D83" i="6"/>
  <c r="R82" i="6"/>
  <c r="R81" i="6"/>
  <c r="Q80" i="6"/>
  <c r="P80" i="6"/>
  <c r="O80" i="6"/>
  <c r="N80" i="6"/>
  <c r="M80" i="6"/>
  <c r="L80" i="6"/>
  <c r="K80" i="6"/>
  <c r="J80" i="6"/>
  <c r="I80" i="6"/>
  <c r="H80" i="6"/>
  <c r="G80" i="6"/>
  <c r="F80" i="6"/>
  <c r="R80" i="6" s="1"/>
  <c r="E80" i="6"/>
  <c r="D80" i="6"/>
  <c r="R79" i="6"/>
  <c r="R78" i="6"/>
  <c r="Q77" i="6"/>
  <c r="Q76" i="6" s="1"/>
  <c r="P77" i="6"/>
  <c r="P76" i="6" s="1"/>
  <c r="O77" i="6"/>
  <c r="N77" i="6"/>
  <c r="M77" i="6"/>
  <c r="M76" i="6" s="1"/>
  <c r="L77" i="6"/>
  <c r="K77" i="6"/>
  <c r="K76" i="6" s="1"/>
  <c r="J77" i="6"/>
  <c r="I77" i="6"/>
  <c r="I76" i="6" s="1"/>
  <c r="H77" i="6"/>
  <c r="H76" i="6" s="1"/>
  <c r="G77" i="6"/>
  <c r="R77" i="6" s="1"/>
  <c r="F77" i="6"/>
  <c r="E77" i="6"/>
  <c r="E76" i="6" s="1"/>
  <c r="D77" i="6"/>
  <c r="O76" i="6"/>
  <c r="N76" i="6"/>
  <c r="L76" i="6"/>
  <c r="J76" i="6"/>
  <c r="G76" i="6"/>
  <c r="F76" i="6"/>
  <c r="D76" i="6"/>
  <c r="R75" i="6"/>
  <c r="R74" i="6"/>
  <c r="R73" i="6"/>
  <c r="Q72" i="6"/>
  <c r="P72" i="6"/>
  <c r="O72" i="6"/>
  <c r="N72" i="6"/>
  <c r="M72" i="6"/>
  <c r="L72" i="6"/>
  <c r="K72" i="6"/>
  <c r="J72" i="6"/>
  <c r="I72" i="6"/>
  <c r="H72" i="6"/>
  <c r="G72" i="6"/>
  <c r="F72" i="6"/>
  <c r="R72" i="6" s="1"/>
  <c r="E72" i="6"/>
  <c r="D72" i="6"/>
  <c r="R71" i="6"/>
  <c r="R70" i="6"/>
  <c r="Q69" i="6"/>
  <c r="P69" i="6"/>
  <c r="O69" i="6"/>
  <c r="N69" i="6"/>
  <c r="M69" i="6"/>
  <c r="L69" i="6"/>
  <c r="K69" i="6"/>
  <c r="J69" i="6"/>
  <c r="I69" i="6"/>
  <c r="H69" i="6"/>
  <c r="G69" i="6"/>
  <c r="R69" i="6" s="1"/>
  <c r="F69" i="6"/>
  <c r="E69" i="6"/>
  <c r="D69" i="6"/>
  <c r="R68" i="6"/>
  <c r="R67" i="6"/>
  <c r="R66" i="6"/>
  <c r="R65" i="6"/>
  <c r="Q64" i="6"/>
  <c r="P64" i="6"/>
  <c r="O64" i="6"/>
  <c r="N64" i="6"/>
  <c r="M64" i="6"/>
  <c r="L64" i="6"/>
  <c r="K64" i="6"/>
  <c r="J64" i="6"/>
  <c r="R64" i="6" s="1"/>
  <c r="I64" i="6"/>
  <c r="H64" i="6"/>
  <c r="G64" i="6"/>
  <c r="F64" i="6"/>
  <c r="E64" i="6"/>
  <c r="D64" i="6"/>
  <c r="R63" i="6"/>
  <c r="R62" i="6"/>
  <c r="R61" i="6"/>
  <c r="R60" i="6"/>
  <c r="R59" i="6"/>
  <c r="R58" i="6"/>
  <c r="R57" i="6"/>
  <c r="R56" i="6"/>
  <c r="R55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R53" i="6"/>
  <c r="R52" i="6"/>
  <c r="R51" i="6"/>
  <c r="R50" i="6"/>
  <c r="R49" i="6"/>
  <c r="R48" i="6"/>
  <c r="Q47" i="6"/>
  <c r="P47" i="6"/>
  <c r="O47" i="6"/>
  <c r="O11" i="6" s="1"/>
  <c r="N47" i="6"/>
  <c r="M47" i="6"/>
  <c r="L47" i="6"/>
  <c r="K47" i="6"/>
  <c r="J47" i="6"/>
  <c r="I47" i="6"/>
  <c r="H47" i="6"/>
  <c r="G47" i="6"/>
  <c r="G11" i="6" s="1"/>
  <c r="F47" i="6"/>
  <c r="E47" i="6"/>
  <c r="D47" i="6"/>
  <c r="R46" i="6"/>
  <c r="R45" i="6"/>
  <c r="R44" i="6"/>
  <c r="R43" i="6"/>
  <c r="R42" i="6"/>
  <c r="R41" i="6"/>
  <c r="R40" i="6"/>
  <c r="R39" i="6"/>
  <c r="Q38" i="6"/>
  <c r="P38" i="6"/>
  <c r="O38" i="6"/>
  <c r="N38" i="6"/>
  <c r="M38" i="6"/>
  <c r="L38" i="6"/>
  <c r="K38" i="6"/>
  <c r="J38" i="6"/>
  <c r="I38" i="6"/>
  <c r="H38" i="6"/>
  <c r="G38" i="6"/>
  <c r="F38" i="6"/>
  <c r="R38" i="6" s="1"/>
  <c r="E38" i="6"/>
  <c r="D38" i="6"/>
  <c r="R37" i="6"/>
  <c r="R36" i="6"/>
  <c r="R35" i="6"/>
  <c r="R34" i="6"/>
  <c r="R33" i="6"/>
  <c r="R32" i="6"/>
  <c r="R31" i="6"/>
  <c r="R30" i="6"/>
  <c r="R29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R27" i="6"/>
  <c r="R26" i="6"/>
  <c r="R25" i="6"/>
  <c r="R24" i="6"/>
  <c r="R23" i="6"/>
  <c r="R22" i="6"/>
  <c r="R21" i="6"/>
  <c r="R20" i="6"/>
  <c r="R19" i="6"/>
  <c r="Q18" i="6"/>
  <c r="P18" i="6"/>
  <c r="O18" i="6"/>
  <c r="N18" i="6"/>
  <c r="N11" i="6" s="1"/>
  <c r="M18" i="6"/>
  <c r="L18" i="6"/>
  <c r="K18" i="6"/>
  <c r="J18" i="6"/>
  <c r="I18" i="6"/>
  <c r="H18" i="6"/>
  <c r="G18" i="6"/>
  <c r="F18" i="6"/>
  <c r="F11" i="6" s="1"/>
  <c r="E18" i="6"/>
  <c r="D18" i="6"/>
  <c r="R17" i="6"/>
  <c r="R16" i="6"/>
  <c r="R15" i="6"/>
  <c r="R14" i="6"/>
  <c r="R13" i="6"/>
  <c r="Q12" i="6"/>
  <c r="Q85" i="6" s="1"/>
  <c r="P12" i="6"/>
  <c r="P85" i="6" s="1"/>
  <c r="P11" i="6" s="1"/>
  <c r="O12" i="6"/>
  <c r="O85" i="6" s="1"/>
  <c r="N12" i="6"/>
  <c r="N85" i="6" s="1"/>
  <c r="M12" i="6"/>
  <c r="M11" i="6" s="1"/>
  <c r="L12" i="6"/>
  <c r="L85" i="6" s="1"/>
  <c r="K12" i="6"/>
  <c r="J12" i="6"/>
  <c r="J85" i="6" s="1"/>
  <c r="I12" i="6"/>
  <c r="I85" i="6" s="1"/>
  <c r="H12" i="6"/>
  <c r="H11" i="6" s="1"/>
  <c r="G12" i="6"/>
  <c r="G85" i="6" s="1"/>
  <c r="F12" i="6"/>
  <c r="F85" i="6" s="1"/>
  <c r="E12" i="6"/>
  <c r="E11" i="6" s="1"/>
  <c r="D12" i="6"/>
  <c r="D85" i="6" s="1"/>
  <c r="Q11" i="6"/>
  <c r="L11" i="6"/>
  <c r="K11" i="6"/>
  <c r="I11" i="6"/>
  <c r="D11" i="6"/>
  <c r="P85" i="4"/>
  <c r="P11" i="4" s="1"/>
  <c r="O85" i="4"/>
  <c r="H85" i="4"/>
  <c r="G85" i="4"/>
  <c r="F85" i="4"/>
  <c r="R84" i="4"/>
  <c r="Q83" i="4"/>
  <c r="P83" i="4"/>
  <c r="O83" i="4"/>
  <c r="N83" i="4"/>
  <c r="M83" i="4"/>
  <c r="L83" i="4"/>
  <c r="K83" i="4"/>
  <c r="J83" i="4"/>
  <c r="I83" i="4"/>
  <c r="H83" i="4"/>
  <c r="G83" i="4"/>
  <c r="F83" i="4"/>
  <c r="R83" i="4" s="1"/>
  <c r="E83" i="4"/>
  <c r="D83" i="4"/>
  <c r="R82" i="4"/>
  <c r="R81" i="4"/>
  <c r="Q80" i="4"/>
  <c r="P80" i="4"/>
  <c r="O80" i="4"/>
  <c r="N80" i="4"/>
  <c r="M80" i="4"/>
  <c r="L80" i="4"/>
  <c r="K80" i="4"/>
  <c r="J80" i="4"/>
  <c r="I80" i="4"/>
  <c r="H80" i="4"/>
  <c r="G80" i="4"/>
  <c r="R80" i="4" s="1"/>
  <c r="F80" i="4"/>
  <c r="E80" i="4"/>
  <c r="D80" i="4"/>
  <c r="R79" i="4"/>
  <c r="R78" i="4"/>
  <c r="Q77" i="4"/>
  <c r="Q76" i="4" s="1"/>
  <c r="P77" i="4"/>
  <c r="P76" i="4" s="1"/>
  <c r="O77" i="4"/>
  <c r="N77" i="4"/>
  <c r="N76" i="4" s="1"/>
  <c r="M77" i="4"/>
  <c r="M76" i="4" s="1"/>
  <c r="L77" i="4"/>
  <c r="L76" i="4" s="1"/>
  <c r="K77" i="4"/>
  <c r="K76" i="4" s="1"/>
  <c r="J77" i="4"/>
  <c r="J76" i="4" s="1"/>
  <c r="I77" i="4"/>
  <c r="I76" i="4" s="1"/>
  <c r="H77" i="4"/>
  <c r="R77" i="4" s="1"/>
  <c r="G77" i="4"/>
  <c r="F77" i="4"/>
  <c r="F76" i="4" s="1"/>
  <c r="E77" i="4"/>
  <c r="E76" i="4" s="1"/>
  <c r="D77" i="4"/>
  <c r="D76" i="4" s="1"/>
  <c r="O76" i="4"/>
  <c r="G76" i="4"/>
  <c r="R75" i="4"/>
  <c r="R74" i="4"/>
  <c r="R73" i="4"/>
  <c r="Q72" i="4"/>
  <c r="P72" i="4"/>
  <c r="O72" i="4"/>
  <c r="N72" i="4"/>
  <c r="M72" i="4"/>
  <c r="L72" i="4"/>
  <c r="K72" i="4"/>
  <c r="J72" i="4"/>
  <c r="I72" i="4"/>
  <c r="R72" i="4" s="1"/>
  <c r="H72" i="4"/>
  <c r="G72" i="4"/>
  <c r="F72" i="4"/>
  <c r="E72" i="4"/>
  <c r="D72" i="4"/>
  <c r="R71" i="4"/>
  <c r="R70" i="4"/>
  <c r="Q69" i="4"/>
  <c r="P69" i="4"/>
  <c r="O69" i="4"/>
  <c r="N69" i="4"/>
  <c r="M69" i="4"/>
  <c r="L69" i="4"/>
  <c r="K69" i="4"/>
  <c r="J69" i="4"/>
  <c r="R69" i="4" s="1"/>
  <c r="I69" i="4"/>
  <c r="H69" i="4"/>
  <c r="G69" i="4"/>
  <c r="F69" i="4"/>
  <c r="E69" i="4"/>
  <c r="D69" i="4"/>
  <c r="R68" i="4"/>
  <c r="R67" i="4"/>
  <c r="R66" i="4"/>
  <c r="R65" i="4"/>
  <c r="Q64" i="4"/>
  <c r="P64" i="4"/>
  <c r="O64" i="4"/>
  <c r="N64" i="4"/>
  <c r="M64" i="4"/>
  <c r="L64" i="4"/>
  <c r="K64" i="4"/>
  <c r="J64" i="4"/>
  <c r="I64" i="4"/>
  <c r="H64" i="4"/>
  <c r="G64" i="4"/>
  <c r="F64" i="4"/>
  <c r="R64" i="4" s="1"/>
  <c r="E64" i="4"/>
  <c r="D64" i="4"/>
  <c r="R63" i="4"/>
  <c r="R62" i="4"/>
  <c r="R61" i="4"/>
  <c r="R60" i="4"/>
  <c r="R59" i="4"/>
  <c r="R58" i="4"/>
  <c r="R57" i="4"/>
  <c r="R56" i="4"/>
  <c r="R55" i="4"/>
  <c r="Q54" i="4"/>
  <c r="P54" i="4"/>
  <c r="O54" i="4"/>
  <c r="N54" i="4"/>
  <c r="M54" i="4"/>
  <c r="L54" i="4"/>
  <c r="K54" i="4"/>
  <c r="J54" i="4"/>
  <c r="I54" i="4"/>
  <c r="H54" i="4"/>
  <c r="G54" i="4"/>
  <c r="F54" i="4"/>
  <c r="R54" i="4" s="1"/>
  <c r="E54" i="4"/>
  <c r="D54" i="4"/>
  <c r="R53" i="4"/>
  <c r="R52" i="4"/>
  <c r="R51" i="4"/>
  <c r="R50" i="4"/>
  <c r="R49" i="4"/>
  <c r="R48" i="4"/>
  <c r="Q47" i="4"/>
  <c r="P47" i="4"/>
  <c r="O47" i="4"/>
  <c r="N47" i="4"/>
  <c r="M47" i="4"/>
  <c r="L47" i="4"/>
  <c r="K47" i="4"/>
  <c r="J47" i="4"/>
  <c r="R47" i="4" s="1"/>
  <c r="I47" i="4"/>
  <c r="H47" i="4"/>
  <c r="G47" i="4"/>
  <c r="F47" i="4"/>
  <c r="E47" i="4"/>
  <c r="D47" i="4"/>
  <c r="R46" i="4"/>
  <c r="R45" i="4"/>
  <c r="R44" i="4"/>
  <c r="R43" i="4"/>
  <c r="R42" i="4"/>
  <c r="R41" i="4"/>
  <c r="R40" i="4"/>
  <c r="R39" i="4"/>
  <c r="Q38" i="4"/>
  <c r="P38" i="4"/>
  <c r="O38" i="4"/>
  <c r="N38" i="4"/>
  <c r="M38" i="4"/>
  <c r="L38" i="4"/>
  <c r="K38" i="4"/>
  <c r="J38" i="4"/>
  <c r="I38" i="4"/>
  <c r="R38" i="4" s="1"/>
  <c r="H38" i="4"/>
  <c r="G38" i="4"/>
  <c r="F38" i="4"/>
  <c r="E38" i="4"/>
  <c r="D38" i="4"/>
  <c r="R37" i="4"/>
  <c r="R36" i="4"/>
  <c r="R35" i="4"/>
  <c r="R34" i="4"/>
  <c r="R33" i="4"/>
  <c r="R32" i="4"/>
  <c r="R31" i="4"/>
  <c r="R30" i="4"/>
  <c r="R29" i="4"/>
  <c r="Q28" i="4"/>
  <c r="P28" i="4"/>
  <c r="O28" i="4"/>
  <c r="N28" i="4"/>
  <c r="M28" i="4"/>
  <c r="L28" i="4"/>
  <c r="K28" i="4"/>
  <c r="J28" i="4"/>
  <c r="I28" i="4"/>
  <c r="R28" i="4" s="1"/>
  <c r="H28" i="4"/>
  <c r="G28" i="4"/>
  <c r="F28" i="4"/>
  <c r="E28" i="4"/>
  <c r="D28" i="4"/>
  <c r="R27" i="4"/>
  <c r="R26" i="4"/>
  <c r="R25" i="4"/>
  <c r="R24" i="4"/>
  <c r="R23" i="4"/>
  <c r="R22" i="4"/>
  <c r="R21" i="4"/>
  <c r="R20" i="4"/>
  <c r="R19" i="4"/>
  <c r="Q18" i="4"/>
  <c r="Q85" i="4" s="1"/>
  <c r="P18" i="4"/>
  <c r="O18" i="4"/>
  <c r="N18" i="4"/>
  <c r="M18" i="4"/>
  <c r="L18" i="4"/>
  <c r="K18" i="4"/>
  <c r="K11" i="4" s="1"/>
  <c r="J18" i="4"/>
  <c r="J85" i="4" s="1"/>
  <c r="I18" i="4"/>
  <c r="H18" i="4"/>
  <c r="G18" i="4"/>
  <c r="F18" i="4"/>
  <c r="E18" i="4"/>
  <c r="D18" i="4"/>
  <c r="R17" i="4"/>
  <c r="R16" i="4"/>
  <c r="R15" i="4"/>
  <c r="R14" i="4"/>
  <c r="R13" i="4"/>
  <c r="Q12" i="4"/>
  <c r="Q11" i="4" s="1"/>
  <c r="P12" i="4"/>
  <c r="O12" i="4"/>
  <c r="O11" i="4" s="1"/>
  <c r="N12" i="4"/>
  <c r="N85" i="4" s="1"/>
  <c r="M12" i="4"/>
  <c r="M85" i="4" s="1"/>
  <c r="L12" i="4"/>
  <c r="L85" i="4" s="1"/>
  <c r="K12" i="4"/>
  <c r="J12" i="4"/>
  <c r="J11" i="4" s="1"/>
  <c r="I12" i="4"/>
  <c r="I11" i="4" s="1"/>
  <c r="H12" i="4"/>
  <c r="H11" i="4" s="1"/>
  <c r="G12" i="4"/>
  <c r="G11" i="4" s="1"/>
  <c r="F12" i="4"/>
  <c r="E12" i="4"/>
  <c r="E11" i="4" s="1"/>
  <c r="D12" i="4"/>
  <c r="D85" i="4" s="1"/>
  <c r="L11" i="4"/>
  <c r="D11" i="4"/>
  <c r="H28" i="3"/>
  <c r="R28" i="14" l="1"/>
  <c r="R18" i="14"/>
  <c r="R12" i="14"/>
  <c r="F76" i="14"/>
  <c r="K76" i="14"/>
  <c r="L11" i="14"/>
  <c r="Q85" i="14"/>
  <c r="G11" i="14"/>
  <c r="N11" i="14"/>
  <c r="N85" i="14"/>
  <c r="P85" i="14"/>
  <c r="P11" i="14" s="1"/>
  <c r="M85" i="14"/>
  <c r="O11" i="14"/>
  <c r="I11" i="14"/>
  <c r="Q11" i="14"/>
  <c r="E85" i="14"/>
  <c r="J85" i="14"/>
  <c r="F11" i="14"/>
  <c r="H11" i="14"/>
  <c r="D11" i="14"/>
  <c r="J11" i="14"/>
  <c r="D85" i="14"/>
  <c r="L85" i="14"/>
  <c r="O85" i="14"/>
  <c r="R76" i="13"/>
  <c r="H11" i="13"/>
  <c r="R11" i="13" s="1"/>
  <c r="I11" i="13"/>
  <c r="Q11" i="13"/>
  <c r="R12" i="13"/>
  <c r="D85" i="13"/>
  <c r="L85" i="13"/>
  <c r="G76" i="13"/>
  <c r="R18" i="13"/>
  <c r="G85" i="13"/>
  <c r="R85" i="13" s="1"/>
  <c r="O85" i="13"/>
  <c r="R54" i="12"/>
  <c r="Q85" i="12"/>
  <c r="Q11" i="12"/>
  <c r="R28" i="12"/>
  <c r="R18" i="12"/>
  <c r="P85" i="12"/>
  <c r="P11" i="12" s="1"/>
  <c r="R12" i="12"/>
  <c r="J11" i="12"/>
  <c r="F76" i="12"/>
  <c r="R76" i="12" s="1"/>
  <c r="F85" i="12"/>
  <c r="N85" i="12"/>
  <c r="G85" i="12"/>
  <c r="H85" i="12"/>
  <c r="R54" i="11"/>
  <c r="R28" i="11"/>
  <c r="O11" i="11"/>
  <c r="M11" i="11"/>
  <c r="R18" i="11"/>
  <c r="R12" i="11"/>
  <c r="J11" i="11"/>
  <c r="E85" i="11"/>
  <c r="F85" i="11"/>
  <c r="N85" i="11"/>
  <c r="G85" i="11"/>
  <c r="O85" i="11"/>
  <c r="H85" i="11"/>
  <c r="R28" i="10"/>
  <c r="N11" i="10"/>
  <c r="J11" i="10"/>
  <c r="R11" i="10" s="1"/>
  <c r="F85" i="10"/>
  <c r="R18" i="10"/>
  <c r="N85" i="10"/>
  <c r="R77" i="10"/>
  <c r="R76" i="9"/>
  <c r="R85" i="9"/>
  <c r="O11" i="9"/>
  <c r="H11" i="9"/>
  <c r="R11" i="9" s="1"/>
  <c r="R12" i="9"/>
  <c r="G85" i="9"/>
  <c r="R28" i="8"/>
  <c r="M11" i="8"/>
  <c r="R54" i="8"/>
  <c r="R76" i="8"/>
  <c r="R12" i="8"/>
  <c r="D85" i="8"/>
  <c r="L85" i="8"/>
  <c r="R85" i="8" s="1"/>
  <c r="R77" i="8"/>
  <c r="G11" i="8"/>
  <c r="O11" i="8"/>
  <c r="R83" i="8"/>
  <c r="K85" i="7"/>
  <c r="M11" i="7"/>
  <c r="E11" i="7"/>
  <c r="R18" i="7"/>
  <c r="J11" i="7"/>
  <c r="N11" i="7"/>
  <c r="G11" i="7"/>
  <c r="R11" i="7" s="1"/>
  <c r="R12" i="7"/>
  <c r="F76" i="7"/>
  <c r="R76" i="7" s="1"/>
  <c r="F85" i="7"/>
  <c r="O85" i="7"/>
  <c r="H85" i="7"/>
  <c r="R28" i="6"/>
  <c r="R12" i="6"/>
  <c r="R76" i="6"/>
  <c r="J11" i="6"/>
  <c r="R11" i="6" s="1"/>
  <c r="E85" i="6"/>
  <c r="M85" i="6"/>
  <c r="R85" i="6" s="1"/>
  <c r="R47" i="6"/>
  <c r="R18" i="6"/>
  <c r="H85" i="6"/>
  <c r="I85" i="4"/>
  <c r="R12" i="4"/>
  <c r="R76" i="4"/>
  <c r="R85" i="4"/>
  <c r="M11" i="4"/>
  <c r="R18" i="4"/>
  <c r="F11" i="4"/>
  <c r="R11" i="4" s="1"/>
  <c r="H76" i="4"/>
  <c r="N11" i="4"/>
  <c r="K85" i="4"/>
  <c r="E85" i="4"/>
  <c r="N85" i="3"/>
  <c r="F85" i="3"/>
  <c r="R84" i="3"/>
  <c r="Q83" i="3"/>
  <c r="P83" i="3"/>
  <c r="O83" i="3"/>
  <c r="N83" i="3"/>
  <c r="N76" i="3" s="1"/>
  <c r="M83" i="3"/>
  <c r="L83" i="3"/>
  <c r="K83" i="3"/>
  <c r="J83" i="3"/>
  <c r="I83" i="3"/>
  <c r="H83" i="3"/>
  <c r="G83" i="3"/>
  <c r="F83" i="3"/>
  <c r="R83" i="3" s="1"/>
  <c r="E83" i="3"/>
  <c r="D83" i="3"/>
  <c r="R82" i="3"/>
  <c r="R81" i="3"/>
  <c r="Q80" i="3"/>
  <c r="P80" i="3"/>
  <c r="O80" i="3"/>
  <c r="N80" i="3"/>
  <c r="M80" i="3"/>
  <c r="L80" i="3"/>
  <c r="K80" i="3"/>
  <c r="J80" i="3"/>
  <c r="I80" i="3"/>
  <c r="H80" i="3"/>
  <c r="G80" i="3"/>
  <c r="G76" i="3" s="1"/>
  <c r="F80" i="3"/>
  <c r="R80" i="3" s="1"/>
  <c r="E80" i="3"/>
  <c r="D80" i="3"/>
  <c r="R79" i="3"/>
  <c r="R78" i="3"/>
  <c r="Q77" i="3"/>
  <c r="P77" i="3"/>
  <c r="P76" i="3" s="1"/>
  <c r="O77" i="3"/>
  <c r="N77" i="3"/>
  <c r="M77" i="3"/>
  <c r="M76" i="3" s="1"/>
  <c r="L77" i="3"/>
  <c r="L76" i="3" s="1"/>
  <c r="K77" i="3"/>
  <c r="J77" i="3"/>
  <c r="I77" i="3"/>
  <c r="H77" i="3"/>
  <c r="H76" i="3" s="1"/>
  <c r="G77" i="3"/>
  <c r="R77" i="3" s="1"/>
  <c r="F77" i="3"/>
  <c r="E77" i="3"/>
  <c r="E76" i="3" s="1"/>
  <c r="D77" i="3"/>
  <c r="D76" i="3" s="1"/>
  <c r="Q76" i="3"/>
  <c r="O76" i="3"/>
  <c r="K76" i="3"/>
  <c r="J76" i="3"/>
  <c r="I76" i="3"/>
  <c r="R75" i="3"/>
  <c r="R74" i="3"/>
  <c r="R73" i="3"/>
  <c r="Q72" i="3"/>
  <c r="P72" i="3"/>
  <c r="O72" i="3"/>
  <c r="N72" i="3"/>
  <c r="M72" i="3"/>
  <c r="L72" i="3"/>
  <c r="K72" i="3"/>
  <c r="J72" i="3"/>
  <c r="I72" i="3"/>
  <c r="H72" i="3"/>
  <c r="R72" i="3" s="1"/>
  <c r="G72" i="3"/>
  <c r="F72" i="3"/>
  <c r="E72" i="3"/>
  <c r="D72" i="3"/>
  <c r="R71" i="3"/>
  <c r="R70" i="3"/>
  <c r="Q69" i="3"/>
  <c r="P69" i="3"/>
  <c r="O69" i="3"/>
  <c r="N69" i="3"/>
  <c r="M69" i="3"/>
  <c r="L69" i="3"/>
  <c r="K69" i="3"/>
  <c r="J69" i="3"/>
  <c r="R69" i="3" s="1"/>
  <c r="I69" i="3"/>
  <c r="H69" i="3"/>
  <c r="G69" i="3"/>
  <c r="F69" i="3"/>
  <c r="E69" i="3"/>
  <c r="D69" i="3"/>
  <c r="R68" i="3"/>
  <c r="R67" i="3"/>
  <c r="R66" i="3"/>
  <c r="R65" i="3"/>
  <c r="Q64" i="3"/>
  <c r="P64" i="3"/>
  <c r="O64" i="3"/>
  <c r="N64" i="3"/>
  <c r="M64" i="3"/>
  <c r="L64" i="3"/>
  <c r="K64" i="3"/>
  <c r="J64" i="3"/>
  <c r="I64" i="3"/>
  <c r="H64" i="3"/>
  <c r="G64" i="3"/>
  <c r="F64" i="3"/>
  <c r="R64" i="3" s="1"/>
  <c r="E64" i="3"/>
  <c r="D64" i="3"/>
  <c r="R63" i="3"/>
  <c r="R62" i="3"/>
  <c r="R61" i="3"/>
  <c r="R60" i="3"/>
  <c r="R59" i="3"/>
  <c r="R58" i="3"/>
  <c r="R57" i="3"/>
  <c r="R56" i="3"/>
  <c r="R55" i="3"/>
  <c r="Q54" i="3"/>
  <c r="P54" i="3"/>
  <c r="O54" i="3"/>
  <c r="N54" i="3"/>
  <c r="M54" i="3"/>
  <c r="L54" i="3"/>
  <c r="K54" i="3"/>
  <c r="J54" i="3"/>
  <c r="I54" i="3"/>
  <c r="H54" i="3"/>
  <c r="G54" i="3"/>
  <c r="F54" i="3"/>
  <c r="R54" i="3" s="1"/>
  <c r="E54" i="3"/>
  <c r="D54" i="3"/>
  <c r="R53" i="3"/>
  <c r="R52" i="3"/>
  <c r="R51" i="3"/>
  <c r="R50" i="3"/>
  <c r="R49" i="3"/>
  <c r="R48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R46" i="3"/>
  <c r="R45" i="3"/>
  <c r="R44" i="3"/>
  <c r="R43" i="3"/>
  <c r="R42" i="3"/>
  <c r="R41" i="3"/>
  <c r="R40" i="3"/>
  <c r="R39" i="3"/>
  <c r="Q38" i="3"/>
  <c r="P38" i="3"/>
  <c r="O38" i="3"/>
  <c r="N38" i="3"/>
  <c r="M38" i="3"/>
  <c r="L38" i="3"/>
  <c r="K38" i="3"/>
  <c r="J38" i="3"/>
  <c r="I38" i="3"/>
  <c r="H38" i="3"/>
  <c r="R38" i="3" s="1"/>
  <c r="G38" i="3"/>
  <c r="F38" i="3"/>
  <c r="E38" i="3"/>
  <c r="D38" i="3"/>
  <c r="R37" i="3"/>
  <c r="R36" i="3"/>
  <c r="R35" i="3"/>
  <c r="R34" i="3"/>
  <c r="R33" i="3"/>
  <c r="R32" i="3"/>
  <c r="R31" i="3"/>
  <c r="R30" i="3"/>
  <c r="R29" i="3"/>
  <c r="Q28" i="3"/>
  <c r="P28" i="3"/>
  <c r="O28" i="3"/>
  <c r="N28" i="3"/>
  <c r="M28" i="3"/>
  <c r="L28" i="3"/>
  <c r="K28" i="3"/>
  <c r="J28" i="3"/>
  <c r="I28" i="3"/>
  <c r="R28" i="3"/>
  <c r="G28" i="3"/>
  <c r="F28" i="3"/>
  <c r="E28" i="3"/>
  <c r="D28" i="3"/>
  <c r="R27" i="3"/>
  <c r="R26" i="3"/>
  <c r="R25" i="3"/>
  <c r="R24" i="3"/>
  <c r="R23" i="3"/>
  <c r="R22" i="3"/>
  <c r="R21" i="3"/>
  <c r="R20" i="3"/>
  <c r="R19" i="3"/>
  <c r="Q18" i="3"/>
  <c r="P18" i="3"/>
  <c r="O18" i="3"/>
  <c r="N18" i="3"/>
  <c r="M18" i="3"/>
  <c r="L18" i="3"/>
  <c r="K18" i="3"/>
  <c r="K85" i="3" s="1"/>
  <c r="J18" i="3"/>
  <c r="J85" i="3" s="1"/>
  <c r="I18" i="3"/>
  <c r="H18" i="3"/>
  <c r="R18" i="3" s="1"/>
  <c r="G18" i="3"/>
  <c r="F18" i="3"/>
  <c r="E18" i="3"/>
  <c r="D18" i="3"/>
  <c r="R17" i="3"/>
  <c r="R16" i="3"/>
  <c r="R15" i="3"/>
  <c r="R14" i="3"/>
  <c r="R13" i="3"/>
  <c r="Q12" i="3"/>
  <c r="Q85" i="3" s="1"/>
  <c r="P12" i="3"/>
  <c r="P85" i="3" s="1"/>
  <c r="P11" i="3" s="1"/>
  <c r="O12" i="3"/>
  <c r="O85" i="3" s="1"/>
  <c r="N12" i="3"/>
  <c r="M12" i="3"/>
  <c r="M11" i="3" s="1"/>
  <c r="L12" i="3"/>
  <c r="L85" i="3" s="1"/>
  <c r="K12" i="3"/>
  <c r="J12" i="3"/>
  <c r="J11" i="3" s="1"/>
  <c r="I12" i="3"/>
  <c r="I85" i="3" s="1"/>
  <c r="H12" i="3"/>
  <c r="G12" i="3"/>
  <c r="G85" i="3" s="1"/>
  <c r="F12" i="3"/>
  <c r="E12" i="3"/>
  <c r="E11" i="3" s="1"/>
  <c r="D12" i="3"/>
  <c r="D85" i="3" s="1"/>
  <c r="O11" i="3"/>
  <c r="N11" i="3"/>
  <c r="L11" i="3"/>
  <c r="K11" i="3"/>
  <c r="G11" i="3"/>
  <c r="F11" i="3"/>
  <c r="D11" i="3"/>
  <c r="R11" i="14" l="1"/>
  <c r="R85" i="14"/>
  <c r="R11" i="12"/>
  <c r="R85" i="12"/>
  <c r="R11" i="11"/>
  <c r="R85" i="11"/>
  <c r="R85" i="10"/>
  <c r="R11" i="8"/>
  <c r="R85" i="7"/>
  <c r="H11" i="3"/>
  <c r="R12" i="3"/>
  <c r="I11" i="3"/>
  <c r="Q11" i="3"/>
  <c r="F76" i="3"/>
  <c r="R76" i="3" s="1"/>
  <c r="E85" i="3"/>
  <c r="M85" i="3"/>
  <c r="H85" i="3"/>
  <c r="R85" i="3" s="1"/>
  <c r="R11" i="3" l="1"/>
  <c r="P85" i="2"/>
  <c r="P11" i="2" s="1"/>
  <c r="L85" i="2"/>
  <c r="J85" i="2"/>
  <c r="D85" i="2"/>
  <c r="R84" i="2"/>
  <c r="Q83" i="2"/>
  <c r="P83" i="2"/>
  <c r="O83" i="2"/>
  <c r="N83" i="2"/>
  <c r="M83" i="2"/>
  <c r="L83" i="2"/>
  <c r="K83" i="2"/>
  <c r="J83" i="2"/>
  <c r="R83" i="2" s="1"/>
  <c r="I83" i="2"/>
  <c r="H83" i="2"/>
  <c r="G83" i="2"/>
  <c r="F83" i="2"/>
  <c r="E83" i="2"/>
  <c r="D83" i="2"/>
  <c r="R82" i="2"/>
  <c r="R81" i="2"/>
  <c r="Q80" i="2"/>
  <c r="P80" i="2"/>
  <c r="O80" i="2"/>
  <c r="N80" i="2"/>
  <c r="M80" i="2"/>
  <c r="M76" i="2" s="1"/>
  <c r="L80" i="2"/>
  <c r="K80" i="2"/>
  <c r="J80" i="2"/>
  <c r="I80" i="2"/>
  <c r="H80" i="2"/>
  <c r="G80" i="2"/>
  <c r="F80" i="2"/>
  <c r="R80" i="2" s="1"/>
  <c r="E80" i="2"/>
  <c r="D80" i="2"/>
  <c r="R79" i="2"/>
  <c r="R78" i="2"/>
  <c r="Q77" i="2"/>
  <c r="P77" i="2"/>
  <c r="P76" i="2" s="1"/>
  <c r="O77" i="2"/>
  <c r="O76" i="2" s="1"/>
  <c r="N77" i="2"/>
  <c r="N76" i="2" s="1"/>
  <c r="M77" i="2"/>
  <c r="L77" i="2"/>
  <c r="L76" i="2" s="1"/>
  <c r="K77" i="2"/>
  <c r="J77" i="2"/>
  <c r="J76" i="2" s="1"/>
  <c r="I77" i="2"/>
  <c r="H77" i="2"/>
  <c r="H76" i="2" s="1"/>
  <c r="G77" i="2"/>
  <c r="G76" i="2" s="1"/>
  <c r="F77" i="2"/>
  <c r="R77" i="2" s="1"/>
  <c r="E77" i="2"/>
  <c r="D77" i="2"/>
  <c r="D76" i="2" s="1"/>
  <c r="Q76" i="2"/>
  <c r="K76" i="2"/>
  <c r="I76" i="2"/>
  <c r="E76" i="2"/>
  <c r="R75" i="2"/>
  <c r="R74" i="2"/>
  <c r="R73" i="2"/>
  <c r="Q72" i="2"/>
  <c r="P72" i="2"/>
  <c r="O72" i="2"/>
  <c r="N72" i="2"/>
  <c r="M72" i="2"/>
  <c r="L72" i="2"/>
  <c r="K72" i="2"/>
  <c r="J72" i="2"/>
  <c r="I72" i="2"/>
  <c r="H72" i="2"/>
  <c r="G72" i="2"/>
  <c r="R72" i="2" s="1"/>
  <c r="F72" i="2"/>
  <c r="E72" i="2"/>
  <c r="D72" i="2"/>
  <c r="R71" i="2"/>
  <c r="R70" i="2"/>
  <c r="Q69" i="2"/>
  <c r="P69" i="2"/>
  <c r="O69" i="2"/>
  <c r="N69" i="2"/>
  <c r="M69" i="2"/>
  <c r="L69" i="2"/>
  <c r="K69" i="2"/>
  <c r="J69" i="2"/>
  <c r="I69" i="2"/>
  <c r="H69" i="2"/>
  <c r="G69" i="2"/>
  <c r="F69" i="2"/>
  <c r="R69" i="2" s="1"/>
  <c r="E69" i="2"/>
  <c r="D69" i="2"/>
  <c r="R68" i="2"/>
  <c r="R67" i="2"/>
  <c r="R66" i="2"/>
  <c r="R65" i="2"/>
  <c r="Q64" i="2"/>
  <c r="P64" i="2"/>
  <c r="O64" i="2"/>
  <c r="N64" i="2"/>
  <c r="M64" i="2"/>
  <c r="L64" i="2"/>
  <c r="K64" i="2"/>
  <c r="J64" i="2"/>
  <c r="I64" i="2"/>
  <c r="H64" i="2"/>
  <c r="G64" i="2"/>
  <c r="F64" i="2"/>
  <c r="R64" i="2" s="1"/>
  <c r="E64" i="2"/>
  <c r="D64" i="2"/>
  <c r="R63" i="2"/>
  <c r="R62" i="2"/>
  <c r="R61" i="2"/>
  <c r="R60" i="2"/>
  <c r="R59" i="2"/>
  <c r="R58" i="2"/>
  <c r="R57" i="2"/>
  <c r="R56" i="2"/>
  <c r="R55" i="2"/>
  <c r="Q54" i="2"/>
  <c r="P54" i="2"/>
  <c r="O54" i="2"/>
  <c r="N54" i="2"/>
  <c r="M54" i="2"/>
  <c r="L54" i="2"/>
  <c r="K54" i="2"/>
  <c r="J54" i="2"/>
  <c r="I54" i="2"/>
  <c r="H54" i="2"/>
  <c r="G54" i="2"/>
  <c r="F54" i="2"/>
  <c r="R54" i="2" s="1"/>
  <c r="E54" i="2"/>
  <c r="D54" i="2"/>
  <c r="R53" i="2"/>
  <c r="R52" i="2"/>
  <c r="R51" i="2"/>
  <c r="R50" i="2"/>
  <c r="R49" i="2"/>
  <c r="R48" i="2"/>
  <c r="Q47" i="2"/>
  <c r="P47" i="2"/>
  <c r="O47" i="2"/>
  <c r="N47" i="2"/>
  <c r="N85" i="2" s="1"/>
  <c r="M47" i="2"/>
  <c r="L47" i="2"/>
  <c r="K47" i="2"/>
  <c r="J47" i="2"/>
  <c r="I47" i="2"/>
  <c r="H47" i="2"/>
  <c r="G47" i="2"/>
  <c r="F47" i="2"/>
  <c r="F85" i="2" s="1"/>
  <c r="E47" i="2"/>
  <c r="D47" i="2"/>
  <c r="R46" i="2"/>
  <c r="R45" i="2"/>
  <c r="R44" i="2"/>
  <c r="R43" i="2"/>
  <c r="R42" i="2"/>
  <c r="R41" i="2"/>
  <c r="R40" i="2"/>
  <c r="R39" i="2"/>
  <c r="Q38" i="2"/>
  <c r="P38" i="2"/>
  <c r="O38" i="2"/>
  <c r="N38" i="2"/>
  <c r="M38" i="2"/>
  <c r="L38" i="2"/>
  <c r="K38" i="2"/>
  <c r="J38" i="2"/>
  <c r="I38" i="2"/>
  <c r="H38" i="2"/>
  <c r="G38" i="2"/>
  <c r="F38" i="2"/>
  <c r="R38" i="2" s="1"/>
  <c r="E38" i="2"/>
  <c r="D38" i="2"/>
  <c r="R37" i="2"/>
  <c r="R36" i="2"/>
  <c r="R35" i="2"/>
  <c r="R34" i="2"/>
  <c r="R33" i="2"/>
  <c r="R32" i="2"/>
  <c r="R31" i="2"/>
  <c r="R30" i="2"/>
  <c r="R29" i="2"/>
  <c r="Q28" i="2"/>
  <c r="P28" i="2"/>
  <c r="O28" i="2"/>
  <c r="N28" i="2"/>
  <c r="M28" i="2"/>
  <c r="L28" i="2"/>
  <c r="K28" i="2"/>
  <c r="J28" i="2"/>
  <c r="I28" i="2"/>
  <c r="H28" i="2"/>
  <c r="G28" i="2"/>
  <c r="F28" i="2"/>
  <c r="R28" i="2" s="1"/>
  <c r="E28" i="2"/>
  <c r="D28" i="2"/>
  <c r="R27" i="2"/>
  <c r="R26" i="2"/>
  <c r="R25" i="2"/>
  <c r="R24" i="2"/>
  <c r="R23" i="2"/>
  <c r="R22" i="2"/>
  <c r="R21" i="2"/>
  <c r="R20" i="2"/>
  <c r="R19" i="2"/>
  <c r="Q18" i="2"/>
  <c r="P18" i="2"/>
  <c r="O18" i="2"/>
  <c r="N18" i="2"/>
  <c r="M18" i="2"/>
  <c r="M85" i="2" s="1"/>
  <c r="L18" i="2"/>
  <c r="K18" i="2"/>
  <c r="J18" i="2"/>
  <c r="I18" i="2"/>
  <c r="H18" i="2"/>
  <c r="H85" i="2" s="1"/>
  <c r="G18" i="2"/>
  <c r="F18" i="2"/>
  <c r="R18" i="2" s="1"/>
  <c r="E18" i="2"/>
  <c r="E85" i="2" s="1"/>
  <c r="D18" i="2"/>
  <c r="R17" i="2"/>
  <c r="R16" i="2"/>
  <c r="R15" i="2"/>
  <c r="R14" i="2"/>
  <c r="R13" i="2"/>
  <c r="Q12" i="2"/>
  <c r="Q85" i="2" s="1"/>
  <c r="P12" i="2"/>
  <c r="O12" i="2"/>
  <c r="O11" i="2" s="1"/>
  <c r="N12" i="2"/>
  <c r="M12" i="2"/>
  <c r="M11" i="2" s="1"/>
  <c r="L12" i="2"/>
  <c r="L11" i="2" s="1"/>
  <c r="K12" i="2"/>
  <c r="K11" i="2" s="1"/>
  <c r="J12" i="2"/>
  <c r="I12" i="2"/>
  <c r="I85" i="2" s="1"/>
  <c r="H12" i="2"/>
  <c r="G12" i="2"/>
  <c r="F12" i="2"/>
  <c r="E12" i="2"/>
  <c r="E11" i="2" s="1"/>
  <c r="D12" i="2"/>
  <c r="D11" i="2" s="1"/>
  <c r="N11" i="2"/>
  <c r="J11" i="2"/>
  <c r="F11" i="2"/>
  <c r="R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Q76" i="1" s="1"/>
  <c r="P77" i="1"/>
  <c r="O77" i="1"/>
  <c r="N77" i="1"/>
  <c r="N76" i="1" s="1"/>
  <c r="M77" i="1"/>
  <c r="M76" i="1" s="1"/>
  <c r="L77" i="1"/>
  <c r="L76" i="1" s="1"/>
  <c r="K77" i="1"/>
  <c r="J77" i="1"/>
  <c r="J76" i="1" s="1"/>
  <c r="I77" i="1"/>
  <c r="I76" i="1" s="1"/>
  <c r="H77" i="1"/>
  <c r="H76" i="1" s="1"/>
  <c r="G77" i="1"/>
  <c r="F77" i="1"/>
  <c r="F76" i="1" s="1"/>
  <c r="E77" i="1"/>
  <c r="E76" i="1" s="1"/>
  <c r="D77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M85" i="1" s="1"/>
  <c r="L18" i="1"/>
  <c r="K18" i="1"/>
  <c r="J18" i="1"/>
  <c r="I18" i="1"/>
  <c r="H18" i="1"/>
  <c r="G18" i="1"/>
  <c r="F18" i="1"/>
  <c r="E18" i="1"/>
  <c r="E85" i="1" s="1"/>
  <c r="D18" i="1"/>
  <c r="R17" i="1"/>
  <c r="R16" i="1"/>
  <c r="R15" i="1"/>
  <c r="R14" i="1"/>
  <c r="R13" i="1"/>
  <c r="Q12" i="1"/>
  <c r="P12" i="1"/>
  <c r="P85" i="1" s="1"/>
  <c r="P11" i="1" s="1"/>
  <c r="O12" i="1"/>
  <c r="N12" i="1"/>
  <c r="M12" i="1"/>
  <c r="L12" i="1"/>
  <c r="L11" i="1" s="1"/>
  <c r="K12" i="1"/>
  <c r="J12" i="1"/>
  <c r="I12" i="1"/>
  <c r="H12" i="1"/>
  <c r="H11" i="1" s="1"/>
  <c r="G12" i="1"/>
  <c r="F12" i="1"/>
  <c r="E12" i="1"/>
  <c r="D12" i="1"/>
  <c r="D11" i="1" s="1"/>
  <c r="R12" i="2" l="1"/>
  <c r="G11" i="2"/>
  <c r="H11" i="2"/>
  <c r="I11" i="2"/>
  <c r="Q11" i="2"/>
  <c r="K85" i="2"/>
  <c r="F76" i="2"/>
  <c r="R76" i="2" s="1"/>
  <c r="R47" i="2"/>
  <c r="G85" i="2"/>
  <c r="R85" i="2" s="1"/>
  <c r="O85" i="2"/>
  <c r="R28" i="1"/>
  <c r="M11" i="1"/>
  <c r="E11" i="1"/>
  <c r="R72" i="1"/>
  <c r="K76" i="1"/>
  <c r="R77" i="1"/>
  <c r="I85" i="1"/>
  <c r="Q85" i="1"/>
  <c r="R18" i="1"/>
  <c r="R47" i="1"/>
  <c r="F85" i="1"/>
  <c r="J85" i="1"/>
  <c r="N11" i="1"/>
  <c r="R69" i="1"/>
  <c r="G76" i="1"/>
  <c r="O76" i="1"/>
  <c r="R54" i="1"/>
  <c r="G11" i="1"/>
  <c r="K11" i="1"/>
  <c r="O11" i="1"/>
  <c r="D85" i="1"/>
  <c r="L85" i="1"/>
  <c r="R38" i="1"/>
  <c r="D76" i="1"/>
  <c r="R83" i="1"/>
  <c r="G85" i="1"/>
  <c r="R80" i="1"/>
  <c r="P76" i="1"/>
  <c r="H85" i="1"/>
  <c r="K85" i="1"/>
  <c r="F11" i="1"/>
  <c r="I11" i="1"/>
  <c r="Q11" i="1"/>
  <c r="R12" i="1"/>
  <c r="J11" i="1"/>
  <c r="N85" i="1"/>
  <c r="O85" i="1"/>
  <c r="R11" i="2" l="1"/>
  <c r="R76" i="1"/>
  <c r="R85" i="1"/>
  <c r="R11" i="1"/>
</calcChain>
</file>

<file path=xl/sharedStrings.xml><?xml version="1.0" encoding="utf-8"?>
<sst xmlns="http://schemas.openxmlformats.org/spreadsheetml/2006/main" count="1350" uniqueCount="114">
  <si>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</si>
  <si>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</si>
  <si>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</si>
  <si>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</si>
  <si>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</si>
  <si>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</si>
  <si>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</si>
  <si>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</si>
  <si>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</si>
  <si>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</si>
  <si>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</si>
  <si>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</si>
  <si>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</si>
  <si>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</si>
  <si>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</si>
  <si>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</si>
  <si>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</si>
  <si>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</si>
  <si>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</si>
  <si>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</si>
  <si>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</si>
  <si>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</si>
  <si>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</si>
  <si>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</si>
  <si>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</si>
  <si>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</si>
  <si>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</si>
  <si>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</si>
  <si>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</si>
  <si>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</si>
  <si>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</si>
  <si>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</si>
  <si>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</si>
  <si>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</si>
  <si>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</si>
  <si>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</si>
  <si>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</si>
  <si>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</si>
  <si>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</si>
  <si>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</si>
  <si>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</si>
  <si>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</si>
  <si>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</si>
  <si>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</si>
  <si>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</si>
  <si>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</si>
  <si>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</si>
  <si>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</si>
  <si>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</si>
  <si>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</si>
  <si>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</si>
  <si>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</si>
  <si>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</si>
  <si>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</si>
  <si>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</si>
  <si>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</si>
  <si>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</si>
  <si>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</si>
  <si>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</si>
  <si>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</si>
  <si>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</si>
  <si>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</si>
  <si>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</si>
  <si>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</si>
  <si>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</si>
  <si>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</si>
  <si>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</si>
  <si>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</si>
  <si>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</si>
  <si>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</si>
  <si>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</si>
  <si>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</si>
  <si>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</si>
  <si>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</si>
  <si>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</si>
  <si>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</si>
  <si>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</si>
  <si>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</si>
  <si>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</si>
  <si>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</si>
  <si>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</si>
  <si>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</si>
  <si>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</si>
  <si>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</si>
  <si>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</si>
  <si>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</si>
  <si>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</si>
  <si>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</si>
  <si>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</si>
  <si>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</si>
  <si>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</si>
  <si>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</si>
  <si>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</si>
  <si>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</si>
  <si>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</si>
  <si>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</si>
  <si>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</si>
  <si>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</si>
  <si>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2023</t>
  </si>
  <si>
    <t>Fecha de imputación: hasta el 31 de Enero del 2023</t>
  </si>
  <si>
    <t>Nelson Johnson, M.A.</t>
  </si>
  <si>
    <t>Enc. De Presupuesto</t>
  </si>
  <si>
    <t>Enc.  Financiero</t>
  </si>
  <si>
    <t>Fecha de registro: Desde el 1 De abril  del 2023</t>
  </si>
  <si>
    <t>Fecha de imputación: hasta el 30 de abril del 2023</t>
  </si>
  <si>
    <t>LIC. MANUEL MEDINA G</t>
  </si>
  <si>
    <t>Fecha de imputación: hasta el 31 de marzo del 2023</t>
  </si>
  <si>
    <t>Fecha de imputación: hasta el 28 febrero  del 2023</t>
  </si>
  <si>
    <t>Fecha de registro: Desde el 1 de marzo  del 2023</t>
  </si>
  <si>
    <t>Fecha de registro: Desde el 1 De mayo  del 2023</t>
  </si>
  <si>
    <t>Fecha de imputación: hasta el 31 de mayo del 2023</t>
  </si>
  <si>
    <t>Año 2024</t>
  </si>
  <si>
    <t>Fecha de registro: Desde el 1 De Enero  del 2024</t>
  </si>
  <si>
    <t>Fecha de imputación: hasta el 31 de Diciembre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</si>
</sst>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43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43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3" fontId="0" fillId="0" borderId="9" xfId="1" applyFont="1" applyBorder="1" applyProtection="1">
      <protection locked="0"/>
    </xf>
    <xf numFmtId="4" fontId="0" fillId="0" borderId="0" xfId="1" applyNumberFormat="1" applyFont="1" applyProtection="1">
      <protection locked="0"/>
    </xf>
    <xf numFmtId="44" fontId="10" fillId="0" borderId="0" xfId="2" applyFont="1" applyAlignment="1">
      <alignment horizontal="right"/>
    </xf>
    <xf numFmtId="164" fontId="0" fillId="0" borderId="0" xfId="0" applyNumberFormat="1" applyProtection="1">
      <protection locked="0"/>
    </xf>
    <xf numFmtId="43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43" fontId="3" fillId="0" borderId="8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43" fontId="2" fillId="2" borderId="10" xfId="0" applyNumberFormat="1" applyFont="1" applyFill="1" applyBorder="1" applyProtection="1">
      <protection locked="0"/>
    </xf>
    <xf numFmtId="164" fontId="2" fillId="2" borderId="10" xfId="0" applyNumberFormat="1" applyFont="1" applyFill="1" applyBorder="1" applyProtection="1">
      <protection locked="0"/>
    </xf>
    <xf numFmtId="43" fontId="2" fillId="2" borderId="10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43" fontId="0" fillId="0" borderId="0" xfId="1" applyFont="1" applyAlignment="1" applyProtection="1">
      <alignment wrapText="1"/>
    </xf>
    <xf numFmtId="0" fontId="3" fillId="4" borderId="0" xfId="0" applyFont="1" applyFill="1" applyAlignment="1" applyProtection="1">
      <alignment horizontal="left" indent="1"/>
      <protection locked="0"/>
    </xf>
    <xf numFmtId="43" fontId="3" fillId="4" borderId="0" xfId="1" applyFont="1" applyFill="1" applyProtection="1">
      <protection locked="0"/>
    </xf>
    <xf numFmtId="4" fontId="3" fillId="4" borderId="0" xfId="1" applyNumberFormat="1" applyFont="1" applyFill="1" applyProtection="1">
      <protection locked="0"/>
    </xf>
    <xf numFmtId="17" fontId="2" fillId="3" borderId="2" xfId="1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3" borderId="5" xfId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F9B8E137-31F8-4C7F-ACF3-1A43404C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E8F037-ABF2-4871-80D4-E757255E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B010248-00B1-43A5-98FB-2BA32298341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241FDA0-2C73-45B7-A633-9B5CD64AC972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76621D9-BC70-4ED2-A60E-67887ABF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9578F6-7440-4B02-8169-84D1FF87D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182317-6A59-4834-A408-19138227616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46A830-86C2-486E-9B86-6CE8DA87E530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70CFF4-6D24-4A97-A59B-7DB62C89534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12568BC-1C99-4E40-90B2-E13DC34175E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25E028B-741C-47AD-8446-8272F657D4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2F3BE0B-3327-492B-8025-6B8D1613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98E910-8A98-45B5-88DA-BC9EBFFE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2C80DC-AF0A-4B78-B1EB-0E0F82C946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6D774E9-EA65-4F34-BBF5-AF5E85903AF1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B1261A-B39C-4C5E-AD84-123D94C685DD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F4E817E-4835-4083-B7D9-95A1902F37C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EEA9167-7552-4C6C-BDEB-07A24D50EB71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539911A-B9B0-4B29-B724-9C6972CFF943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B3CF6B2-0FE0-4A88-8299-2AAE74DAE69B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18980A2-1239-46BE-B9B1-6FB47F0953A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E37B208-8A5E-4275-AF37-BD38F0BA63D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A97A64-642F-4BEF-B29E-B6593B99141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9C81F18-E84A-41B1-BA95-0CC66895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A86D00-402A-473B-A537-0BAF76F9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4CA2613-12DD-4377-BD88-BD46375C74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5EDBEB-A8C1-4600-B2C7-61ABA737057F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6BC408-5D5E-4B98-82CE-816E98FE687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67D15FE-99EE-4657-A1AA-F3B54E3555F5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748B12-1D3B-4E69-9E8B-5208FC21D5E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989F3484-D288-4FE3-B670-928B48FB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CF5E32-22B3-4351-A608-93B643792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A958CA-FACF-4ACA-99D1-D2245C2C2B0E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7C8969B-89B1-47C9-BFD1-727A9E1EE3FA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C38A78-2D78-4985-88DC-CE639F2D8C6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E7190E2-AA95-4BED-9F82-946F45DA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12880-08FC-4654-A458-F52A666B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57ADE86-1656-473F-A174-1EB10860CDE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9482513-9B83-468B-9B05-522E85569C5E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E12B3FF-1947-4BD1-8953-F8F103C1F50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14F5EA-734F-437E-8ED7-DA829978140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056941D3-B975-4291-92E8-B0881218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6F9FB7-5365-4C12-A09B-1E14BF94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27A295-E8E2-4DD0-8DF1-2625108837E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2704DEA-A04A-47DA-A481-B37AF8660680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C7E6341-445A-4EDD-BE1A-3E7866B5607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619F946-8F02-41B9-886E-BD34A708002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FDE477E-2138-4500-9784-5C4B7D3592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84DE723-A0E2-425D-A035-1E28779B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6B70F0-6ED8-44B3-9BDA-B4A4721C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DD19446-84DF-418A-8769-5613E3C24A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683BF6-5828-4E61-AE76-B5279708EA54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22E0A73-2BAC-477D-9535-8523998D902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1B0429F-67D1-4639-A43B-7CC631D132A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FE25B1A-7E85-4EA7-8B8C-235412FE50D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410378B-1730-47C1-8362-A9367AF5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C62FBB-6671-4AA4-B344-D649FFE7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4DF5227-DCA7-4D60-9663-27EE6FC658C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66895AA-719E-4E38-AE38-E9D906AAB713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7C9C0D1-EB85-4AAB-9751-EA7652D32E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370B079-E342-4298-B786-1CE6F172FBC6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80AAC7-508C-48C4-BC04-0241C81459F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20E0403C-1B4D-4464-ADD0-E6BB311E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E97703-7433-4763-8C06-343E7BB2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A56658-C0EF-4290-8F2E-6E0C57EC661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293E44-293C-4A34-9B55-6787C9FC4D58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EC4292-FA6D-4054-B23F-34466C7D397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E62B994-C3BC-4713-9086-6BD083AABDA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79EB1A3-6A12-4E1A-A08A-2A17582D10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91D77E3-663D-4471-BBF2-84B628C0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C0FCC1-8A2C-412C-81E4-672C1792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EB3508B-A7B8-4AF3-8431-CAE1798E25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D680FB4-14C3-425C-81EA-D533E9AF7B26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AD889CB-F936-45B9-ADAE-AC66D920A35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3C2A57F-04D5-4E7A-8FD9-0CCCBB96BA0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730D37E-F15B-4278-B128-14CB733362EF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30F31E8-B8CC-4D95-8240-AA4BFE05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5519F4-42AC-4920-A7F0-B7CE1F7B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35E1F52-F009-4B74-A046-758EBF6F851A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CD62545-BB30-4760-B404-130897DB87E9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3B066E-4420-4D8E-BF01-71A0C34F3A2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3E834C7-67C4-469E-82F1-36F43C4A2792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6550996-5B06-4A71-A1B6-1D48C4B97D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B0EF-2DCE-4DD5-88D8-3D9B7D85E1D5}">
  <sheetPr>
    <pageSetUpPr fitToPage="1"/>
  </sheetPr>
  <dimension ref="A1:S101"/>
  <sheetViews>
    <sheetView view="pageBreakPreview" topLeftCell="A3" zoomScale="70" zoomScaleNormal="70" zoomScaleSheetLayoutView="70" workbookViewId="0">
      <selection activeCell="D99" sqref="D99:G9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8897907.1600000001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7982251.8500000006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O13" s="18"/>
      <c r="P13" s="18"/>
      <c r="Q13" s="2"/>
      <c r="R13" s="4">
        <f>SUM(F13:Q13)</f>
        <v>6630917.9900000002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19"/>
      <c r="O14" s="18"/>
      <c r="P14" s="18"/>
      <c r="Q14" s="2"/>
      <c r="R14" s="4">
        <f t="shared" ref="R14:R77" si="2">SUM(F14:Q14)</f>
        <v>310000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O17" s="18"/>
      <c r="P17" s="18"/>
      <c r="Q17" s="2"/>
      <c r="R17" s="4">
        <f>SUM(F17:Q17)</f>
        <v>1005513.28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0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915655.31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O19" s="18"/>
      <c r="P19" s="18"/>
      <c r="Q19" s="2"/>
      <c r="R19" s="4">
        <f t="shared" si="2"/>
        <v>915655.31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O25" s="18"/>
      <c r="P25" s="18"/>
      <c r="Q25" s="2"/>
      <c r="R25" s="4">
        <f t="shared" si="2"/>
        <v>0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P26" s="20"/>
      <c r="Q26" s="2"/>
      <c r="R26" s="4">
        <f t="shared" si="2"/>
        <v>0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1">
        <f t="shared" si="25"/>
        <v>0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8897907.1600000001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98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99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340-83BB-48A2-8A58-C0932191D44C}">
  <sheetPr>
    <pageSetUpPr fitToPage="1"/>
  </sheetPr>
  <dimension ref="A1:S101"/>
  <sheetViews>
    <sheetView view="pageBreakPreview" topLeftCell="D3" zoomScale="80" zoomScaleNormal="70" zoomScaleSheetLayoutView="80" workbookViewId="0">
      <selection activeCell="O89" sqref="O8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0</v>
      </c>
      <c r="Q11" s="9">
        <f t="shared" si="0"/>
        <v>0</v>
      </c>
      <c r="R11" s="9">
        <f>SUM(F11:Q11)</f>
        <v>117667377.97000001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0</v>
      </c>
      <c r="Q12" s="13">
        <f t="shared" si="1"/>
        <v>0</v>
      </c>
      <c r="R12" s="13">
        <f>SUM(F12:Q12)</f>
        <v>83364990.030000001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/>
      <c r="Q13" s="2"/>
      <c r="R13" s="4">
        <f>SUM(F13:Q13)</f>
        <v>69744007.289999992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/>
      <c r="Q14" s="2"/>
      <c r="R14" s="4">
        <f t="shared" ref="R14:R77" si="2">SUM(F14:Q14)</f>
        <v>3016000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/>
      <c r="Q17" s="2"/>
      <c r="R17" s="4">
        <f>SUM(F17:Q17)</f>
        <v>10519401.02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0</v>
      </c>
      <c r="Q18" s="13">
        <f t="shared" si="4"/>
        <v>0</v>
      </c>
      <c r="R18" s="13">
        <f t="shared" si="2"/>
        <v>17300060.530000001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/>
      <c r="Q19" s="2"/>
      <c r="R19" s="4">
        <f t="shared" si="2"/>
        <v>11412927.26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/>
      <c r="Q23" s="2"/>
      <c r="R23" s="4">
        <f>SUM(F23:Q23)</f>
        <v>161469.10999999999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/>
      <c r="Q25" s="2"/>
      <c r="R25" s="4">
        <f t="shared" si="2"/>
        <v>1689281.19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/>
      <c r="Q26" s="2"/>
      <c r="R26" s="4">
        <f t="shared" si="2"/>
        <v>2358538.9700000002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/>
      <c r="Q27" s="2"/>
      <c r="R27" s="4">
        <f t="shared" si="2"/>
        <v>226798.91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0</v>
      </c>
      <c r="Q28" s="13">
        <f t="shared" si="5"/>
        <v>0</v>
      </c>
      <c r="R28" s="13">
        <f t="shared" si="2"/>
        <v>8835595.7599999998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/>
      <c r="R31" s="4">
        <f t="shared" si="2"/>
        <v>427494.78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/>
      <c r="R34" s="4">
        <f t="shared" si="2"/>
        <v>113074.48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/>
      <c r="Q35" s="2"/>
      <c r="R35" s="4">
        <f t="shared" si="2"/>
        <v>5426172.0899999999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/>
      <c r="Q37" s="2"/>
      <c r="R37" s="4">
        <f t="shared" si="2"/>
        <v>2149401.39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0</v>
      </c>
      <c r="R54" s="13">
        <f t="shared" si="2"/>
        <v>7222526.8399999999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/>
      <c r="R55" s="4">
        <f t="shared" si="2"/>
        <v>262938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/>
      <c r="R58" s="4">
        <f>SUM(F58:Q58)</f>
        <v>6300000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0</v>
      </c>
      <c r="Q85" s="31">
        <f t="shared" si="25"/>
        <v>0</v>
      </c>
      <c r="R85" s="32">
        <f>SUM(F85:Q85)</f>
        <v>117667377.97000001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B3F1-AB0D-4E82-BA85-885C5E91928D}">
  <sheetPr>
    <pageSetUpPr fitToPage="1"/>
  </sheetPr>
  <dimension ref="A1:S101"/>
  <sheetViews>
    <sheetView view="pageBreakPreview" zoomScale="80" zoomScaleNormal="70" zoomScaleSheetLayoutView="80" workbookViewId="0">
      <selection activeCell="Q15" sqref="Q1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S101"/>
  <sheetViews>
    <sheetView view="pageBreakPreview" zoomScale="80" zoomScaleNormal="70" zoomScaleSheetLayoutView="80" workbookViewId="0">
      <selection activeCell="C14" sqref="C14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0A43-12E9-4100-9A8A-C7DD5D68F348}">
  <sheetPr>
    <pageSetUpPr fitToPage="1"/>
  </sheetPr>
  <dimension ref="A1:S101"/>
  <sheetViews>
    <sheetView tabSelected="1" topLeftCell="C6" zoomScale="70" zoomScaleNormal="70" zoomScaleSheetLayoutView="80" workbookViewId="0">
      <selection activeCell="C7" sqref="C6:R7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111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41">
        <v>45292</v>
      </c>
      <c r="G10" s="41">
        <v>45323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189671257</v>
      </c>
      <c r="F11" s="9">
        <f>SUM(F12+F18+E28+E38+E47+E54+E64+E69+E72)</f>
        <v>8895947.7400000002</v>
      </c>
      <c r="G11" s="9">
        <f>SUM(G12+G18+F28+F38+F47+F54+F64+F69+F72)</f>
        <v>11150259.43</v>
      </c>
      <c r="H11" s="9">
        <f t="shared" ref="H11:Q11" si="0">SUM(H12+H18+H28+H38+H47+H54+H64+H69+H72)</f>
        <v>9729846.0699999984</v>
      </c>
      <c r="I11" s="9">
        <f t="shared" si="0"/>
        <v>4755921.8100000005</v>
      </c>
      <c r="J11" s="9">
        <f t="shared" si="0"/>
        <v>25429109.580000002</v>
      </c>
      <c r="K11" s="9">
        <f>SUM(K12+K18+K28+K38+K47+K54+K64+K69+K72)</f>
        <v>19954816.399999999</v>
      </c>
      <c r="L11" s="9">
        <f t="shared" si="0"/>
        <v>13763166.82</v>
      </c>
      <c r="M11" s="9">
        <f>SUM(M12+M18+M28+M38+M47+M54+M64+M69+M72)</f>
        <v>13339514.819999998</v>
      </c>
      <c r="N11" s="9">
        <f t="shared" si="0"/>
        <v>12899642.99</v>
      </c>
      <c r="O11" s="9">
        <f t="shared" si="0"/>
        <v>17592203.939999998</v>
      </c>
      <c r="P11" s="10">
        <f>+P85</f>
        <v>12003950.789999999</v>
      </c>
      <c r="Q11" s="9">
        <f t="shared" si="0"/>
        <v>0</v>
      </c>
      <c r="R11" s="9">
        <f>+SUM(F11:Q11)</f>
        <v>149514380.38999996</v>
      </c>
    </row>
    <row r="12" spans="1:19" s="11" customFormat="1" x14ac:dyDescent="0.25">
      <c r="C12" s="38" t="s">
        <v>23</v>
      </c>
      <c r="D12" s="39">
        <f>SUM(D13:D17)</f>
        <v>132652460.19</v>
      </c>
      <c r="E12" s="39"/>
      <c r="F12" s="39">
        <f>SUM(F13:F17)</f>
        <v>8895947.7400000002</v>
      </c>
      <c r="G12" s="39">
        <f>SUM(G13:G17)</f>
        <v>8845845.379999999</v>
      </c>
      <c r="H12" s="39">
        <f t="shared" ref="H12:Q12" si="1">SUM(H13:H17)</f>
        <v>8471028.4499999993</v>
      </c>
      <c r="I12" s="39">
        <f t="shared" si="1"/>
        <v>378200.81</v>
      </c>
      <c r="J12" s="39">
        <f t="shared" si="1"/>
        <v>18779012.02</v>
      </c>
      <c r="K12" s="39">
        <f>SUM(K13:K17)</f>
        <v>15220800.809999999</v>
      </c>
      <c r="L12" s="39">
        <f t="shared" si="1"/>
        <v>9557310.8200000003</v>
      </c>
      <c r="M12" s="39">
        <f t="shared" si="1"/>
        <v>9473197.5999999996</v>
      </c>
      <c r="N12" s="39">
        <f t="shared" si="1"/>
        <v>9642172.6400000006</v>
      </c>
      <c r="O12" s="39">
        <f t="shared" si="1"/>
        <v>9831376.4799999986</v>
      </c>
      <c r="P12" s="40">
        <f>SUM(P13:P17)</f>
        <v>9850792.1799999997</v>
      </c>
      <c r="Q12" s="39">
        <f t="shared" si="1"/>
        <v>0</v>
      </c>
      <c r="R12" s="39">
        <f t="shared" ref="R12:R75" si="2">+SUM(F12:Q12)</f>
        <v>108945684.93000001</v>
      </c>
      <c r="S12" s="15"/>
    </row>
    <row r="13" spans="1:19" x14ac:dyDescent="0.25">
      <c r="A13" s="16"/>
      <c r="C13" s="17" t="s">
        <v>24</v>
      </c>
      <c r="D13" s="3">
        <v>108460802.06999999</v>
      </c>
      <c r="F13" s="3">
        <v>7476106.5599999996</v>
      </c>
      <c r="G13" s="3">
        <v>7432110.25</v>
      </c>
      <c r="H13" s="4">
        <v>7332110.25</v>
      </c>
      <c r="I13" s="4">
        <v>71229.81</v>
      </c>
      <c r="J13" s="4">
        <v>15781986.380000001</v>
      </c>
      <c r="K13" s="4">
        <v>8429015.0999999996</v>
      </c>
      <c r="L13" s="4">
        <v>8036493.1900000004</v>
      </c>
      <c r="M13" s="4">
        <v>7963566.8700000001</v>
      </c>
      <c r="N13" s="4">
        <v>8110493.1900000004</v>
      </c>
      <c r="O13" s="18">
        <v>8281452.8099999996</v>
      </c>
      <c r="P13" s="18">
        <v>8310302.6100000003</v>
      </c>
      <c r="Q13" s="2"/>
      <c r="R13" s="9">
        <f t="shared" si="2"/>
        <v>87224867.019999996</v>
      </c>
      <c r="S13" s="15"/>
    </row>
    <row r="14" spans="1:19" x14ac:dyDescent="0.25">
      <c r="A14" s="16"/>
      <c r="C14" s="17" t="s">
        <v>25</v>
      </c>
      <c r="D14" s="3">
        <v>8744261</v>
      </c>
      <c r="F14" s="3">
        <v>282000</v>
      </c>
      <c r="G14" s="3">
        <v>282000</v>
      </c>
      <c r="H14" s="4">
        <v>0</v>
      </c>
      <c r="I14" s="4">
        <v>297000</v>
      </c>
      <c r="J14" s="4">
        <v>594000</v>
      </c>
      <c r="K14" s="4">
        <v>5533791.25</v>
      </c>
      <c r="L14" s="4">
        <v>297000</v>
      </c>
      <c r="M14" s="4">
        <v>297000</v>
      </c>
      <c r="N14" s="4">
        <v>297000</v>
      </c>
      <c r="O14" s="18">
        <v>297000</v>
      </c>
      <c r="P14" s="18">
        <v>297000</v>
      </c>
      <c r="Q14" s="2"/>
      <c r="R14" s="9">
        <f t="shared" si="2"/>
        <v>8473791.25</v>
      </c>
      <c r="S14" s="15"/>
    </row>
    <row r="15" spans="1:19" x14ac:dyDescent="0.25">
      <c r="A15" s="16"/>
      <c r="C15" s="17" t="s">
        <v>26</v>
      </c>
      <c r="D15" s="3">
        <v>432000</v>
      </c>
      <c r="F15" s="3">
        <v>0</v>
      </c>
      <c r="G15" s="3"/>
      <c r="H15" s="4">
        <v>22460.85</v>
      </c>
      <c r="K15" s="4">
        <v>4263.83</v>
      </c>
      <c r="L15" s="4">
        <v>0</v>
      </c>
      <c r="O15" s="18"/>
      <c r="P15" s="18"/>
      <c r="Q15" s="2"/>
      <c r="R15" s="9">
        <f t="shared" si="2"/>
        <v>26724.68</v>
      </c>
      <c r="S15" s="15"/>
    </row>
    <row r="16" spans="1:19" x14ac:dyDescent="0.25">
      <c r="C16" s="17" t="s">
        <v>27</v>
      </c>
      <c r="D16" s="3">
        <v>0</v>
      </c>
      <c r="F16" s="3">
        <v>0</v>
      </c>
      <c r="L16" s="4">
        <v>0</v>
      </c>
      <c r="P16" s="20"/>
      <c r="Q16" s="2"/>
      <c r="R16" s="9">
        <f t="shared" si="2"/>
        <v>0</v>
      </c>
    </row>
    <row r="17" spans="1:18" x14ac:dyDescent="0.25">
      <c r="A17" s="16"/>
      <c r="C17" s="17" t="s">
        <v>28</v>
      </c>
      <c r="D17" s="3">
        <v>15015397.119999999</v>
      </c>
      <c r="F17" s="3">
        <v>1137841.18</v>
      </c>
      <c r="G17" s="3">
        <v>1131735.1299999999</v>
      </c>
      <c r="H17" s="4">
        <v>1116457.3500000001</v>
      </c>
      <c r="I17" s="4">
        <v>9971</v>
      </c>
      <c r="J17" s="4">
        <v>2403025.64</v>
      </c>
      <c r="K17" s="4">
        <v>1253730.6299999999</v>
      </c>
      <c r="L17" s="4">
        <v>1223817.6299999999</v>
      </c>
      <c r="M17" s="4">
        <v>1212630.73</v>
      </c>
      <c r="N17" s="4">
        <v>1234679.45</v>
      </c>
      <c r="O17" s="18">
        <v>1252923.67</v>
      </c>
      <c r="P17" s="18">
        <v>1243489.57</v>
      </c>
      <c r="Q17" s="2"/>
      <c r="R17" s="9">
        <f t="shared" si="2"/>
        <v>13220301.979999999</v>
      </c>
    </row>
    <row r="18" spans="1:18" s="11" customFormat="1" x14ac:dyDescent="0.25">
      <c r="B18" s="2"/>
      <c r="C18" s="38" t="s">
        <v>29</v>
      </c>
      <c r="D18" s="39">
        <f t="shared" ref="D18" si="3">SUM(D19:D27)</f>
        <v>31282136.989999998</v>
      </c>
      <c r="E18" s="39"/>
      <c r="F18" s="39">
        <f>SUM(F19:F27)</f>
        <v>0</v>
      </c>
      <c r="G18" s="39">
        <f>SUM(G19:G27)</f>
        <v>2304414.0499999998</v>
      </c>
      <c r="H18" s="39">
        <f t="shared" ref="H18:Q18" si="4">SUM(H19:H27)</f>
        <v>972555.77999999991</v>
      </c>
      <c r="I18" s="39">
        <f t="shared" si="4"/>
        <v>2413443.4</v>
      </c>
      <c r="J18" s="39">
        <f t="shared" si="4"/>
        <v>2576803.9700000007</v>
      </c>
      <c r="K18" s="39">
        <f>SUM(K19:K27)</f>
        <v>2999661.5900000003</v>
      </c>
      <c r="L18" s="39">
        <f t="shared" si="4"/>
        <v>2056305.85</v>
      </c>
      <c r="M18" s="39">
        <f t="shared" si="4"/>
        <v>1006299</v>
      </c>
      <c r="N18" s="39">
        <f t="shared" si="4"/>
        <v>1854188.77</v>
      </c>
      <c r="O18" s="39">
        <f t="shared" si="4"/>
        <v>4287994.8</v>
      </c>
      <c r="P18" s="40">
        <f>SUM(P19:P27)</f>
        <v>1365749.66</v>
      </c>
      <c r="Q18" s="39">
        <f t="shared" si="4"/>
        <v>0</v>
      </c>
      <c r="R18" s="39">
        <f t="shared" si="2"/>
        <v>21837416.870000001</v>
      </c>
    </row>
    <row r="19" spans="1:18" x14ac:dyDescent="0.25">
      <c r="A19" s="16"/>
      <c r="C19" s="17" t="s">
        <v>30</v>
      </c>
      <c r="D19" s="21">
        <v>14273688.76</v>
      </c>
      <c r="F19" s="21">
        <v>0</v>
      </c>
      <c r="G19" s="4">
        <v>2195988.5499999998</v>
      </c>
      <c r="H19" s="4">
        <v>61134.94</v>
      </c>
      <c r="I19" s="4">
        <v>1132285.1000000001</v>
      </c>
      <c r="J19" s="4">
        <v>2218755.7000000002</v>
      </c>
      <c r="K19" s="4">
        <v>1347933.24</v>
      </c>
      <c r="L19" s="4">
        <v>1277748.06</v>
      </c>
      <c r="M19" s="4">
        <v>212618.26</v>
      </c>
      <c r="N19" s="4">
        <v>1292140.67</v>
      </c>
      <c r="O19" s="18">
        <v>2460494.2999999998</v>
      </c>
      <c r="P19" s="18">
        <v>1327399.6599999999</v>
      </c>
      <c r="Q19" s="2"/>
      <c r="R19" s="9">
        <f t="shared" si="2"/>
        <v>13526498.48</v>
      </c>
    </row>
    <row r="20" spans="1:18" x14ac:dyDescent="0.25">
      <c r="A20" s="16"/>
      <c r="C20" s="17" t="s">
        <v>31</v>
      </c>
      <c r="D20" s="21">
        <v>183799.01</v>
      </c>
      <c r="F20" s="21">
        <v>0</v>
      </c>
      <c r="I20" s="4">
        <v>21240</v>
      </c>
      <c r="M20" s="4">
        <v>23128</v>
      </c>
      <c r="P20" s="3"/>
      <c r="Q20" s="2"/>
      <c r="R20" s="9">
        <f t="shared" si="2"/>
        <v>44368</v>
      </c>
    </row>
    <row r="21" spans="1:18" x14ac:dyDescent="0.25">
      <c r="C21" s="17" t="s">
        <v>32</v>
      </c>
      <c r="D21" s="21">
        <v>250000</v>
      </c>
      <c r="F21" s="21">
        <v>0</v>
      </c>
      <c r="H21" s="4">
        <v>168400</v>
      </c>
      <c r="K21" s="4">
        <v>34000</v>
      </c>
      <c r="P21" s="20"/>
      <c r="Q21" s="2"/>
      <c r="R21" s="9">
        <f t="shared" si="2"/>
        <v>202400</v>
      </c>
    </row>
    <row r="22" spans="1:18" x14ac:dyDescent="0.25">
      <c r="C22" s="17" t="s">
        <v>33</v>
      </c>
      <c r="D22" s="21">
        <v>100000</v>
      </c>
      <c r="F22" s="21">
        <v>0</v>
      </c>
      <c r="P22" s="20"/>
      <c r="Q22" s="2"/>
      <c r="R22" s="9">
        <f t="shared" si="2"/>
        <v>0</v>
      </c>
    </row>
    <row r="23" spans="1:18" x14ac:dyDescent="0.25">
      <c r="C23" s="17" t="s">
        <v>34</v>
      </c>
      <c r="D23" s="21">
        <v>525000</v>
      </c>
      <c r="F23" s="21">
        <v>0</v>
      </c>
      <c r="H23" s="4">
        <v>124560</v>
      </c>
      <c r="J23" s="4">
        <v>19000</v>
      </c>
      <c r="K23" s="4">
        <v>24780</v>
      </c>
      <c r="L23" s="4">
        <v>128257.39</v>
      </c>
      <c r="M23" s="4">
        <v>28320</v>
      </c>
      <c r="N23" s="4">
        <v>56698.2</v>
      </c>
      <c r="O23" s="4">
        <v>44402</v>
      </c>
      <c r="P23" s="18">
        <v>28320</v>
      </c>
      <c r="Q23" s="2"/>
      <c r="R23" s="9">
        <f t="shared" si="2"/>
        <v>454337.59</v>
      </c>
    </row>
    <row r="24" spans="1:18" x14ac:dyDescent="0.25">
      <c r="A24" s="16"/>
      <c r="C24" s="17" t="s">
        <v>35</v>
      </c>
      <c r="D24" s="21">
        <v>3100117</v>
      </c>
      <c r="F24" s="21">
        <v>0</v>
      </c>
      <c r="K24" s="4">
        <v>1256341.57</v>
      </c>
      <c r="P24" s="20"/>
      <c r="Q24" s="2"/>
      <c r="R24" s="9">
        <f t="shared" si="2"/>
        <v>1256341.57</v>
      </c>
    </row>
    <row r="25" spans="1:18" x14ac:dyDescent="0.25">
      <c r="A25" s="16"/>
      <c r="C25" s="17" t="s">
        <v>36</v>
      </c>
      <c r="D25" s="21">
        <v>2649883</v>
      </c>
      <c r="F25" s="21">
        <v>0</v>
      </c>
      <c r="H25" s="4">
        <v>165908</v>
      </c>
      <c r="I25" s="4">
        <v>863760.36</v>
      </c>
      <c r="J25" s="4">
        <v>264673.81</v>
      </c>
      <c r="K25" s="4">
        <v>268602.01</v>
      </c>
      <c r="L25" s="4">
        <v>82010</v>
      </c>
      <c r="M25" s="4">
        <v>569022.93000000005</v>
      </c>
      <c r="N25" s="4">
        <v>164600.32000000001</v>
      </c>
      <c r="O25" s="18">
        <v>1777098.5</v>
      </c>
      <c r="P25" s="18">
        <v>10030</v>
      </c>
      <c r="Q25" s="2"/>
      <c r="R25" s="9">
        <f t="shared" si="2"/>
        <v>4165705.9299999997</v>
      </c>
    </row>
    <row r="26" spans="1:18" x14ac:dyDescent="0.25">
      <c r="A26" s="16"/>
      <c r="C26" s="17" t="s">
        <v>37</v>
      </c>
      <c r="D26" s="21">
        <v>3864649.22</v>
      </c>
      <c r="F26" s="21">
        <v>0</v>
      </c>
      <c r="H26" s="4">
        <v>396656.24</v>
      </c>
      <c r="I26" s="4">
        <v>153835</v>
      </c>
      <c r="J26" s="4">
        <v>20052.72</v>
      </c>
      <c r="K26" s="4">
        <v>15204.06</v>
      </c>
      <c r="L26" s="4">
        <v>566940.4</v>
      </c>
      <c r="M26" s="4">
        <v>12000</v>
      </c>
      <c r="N26" s="4">
        <v>236100</v>
      </c>
      <c r="O26" s="4">
        <v>6000</v>
      </c>
      <c r="P26" s="20"/>
      <c r="Q26" s="2"/>
      <c r="R26" s="9">
        <f t="shared" si="2"/>
        <v>1406788.42</v>
      </c>
    </row>
    <row r="27" spans="1:18" x14ac:dyDescent="0.25">
      <c r="A27" s="16"/>
      <c r="C27" s="17" t="s">
        <v>38</v>
      </c>
      <c r="D27" s="21">
        <v>6335000</v>
      </c>
      <c r="F27" s="21">
        <v>0</v>
      </c>
      <c r="G27" s="4">
        <v>108425.5</v>
      </c>
      <c r="H27" s="4">
        <v>55896.6</v>
      </c>
      <c r="I27" s="4">
        <v>242322.94</v>
      </c>
      <c r="J27" s="4">
        <v>54321.74</v>
      </c>
      <c r="K27" s="4">
        <v>52800.71</v>
      </c>
      <c r="L27" s="4">
        <v>1350</v>
      </c>
      <c r="M27" s="4">
        <v>161209.81</v>
      </c>
      <c r="N27" s="4">
        <v>104649.58</v>
      </c>
      <c r="O27" s="18"/>
      <c r="P27" s="18"/>
      <c r="Q27" s="2"/>
      <c r="R27" s="9">
        <f t="shared" si="2"/>
        <v>780976.88</v>
      </c>
    </row>
    <row r="28" spans="1:18" s="11" customFormat="1" x14ac:dyDescent="0.25">
      <c r="C28" s="38" t="s">
        <v>39</v>
      </c>
      <c r="D28" s="39">
        <f>SUM(D29:D37)</f>
        <v>14531659.82</v>
      </c>
      <c r="E28" s="39">
        <f>SUM(E29:E37)</f>
        <v>0</v>
      </c>
      <c r="F28" s="39">
        <f>SUM(F29:F37)</f>
        <v>0</v>
      </c>
      <c r="G28" s="39">
        <f t="shared" ref="G28:Q28" si="5">SUM(G29:G37)</f>
        <v>0</v>
      </c>
      <c r="H28" s="39">
        <f>+H30+H35+H37</f>
        <v>286261.83999999997</v>
      </c>
      <c r="I28" s="39">
        <f>SUM(I29:I37)</f>
        <v>1835657.6</v>
      </c>
      <c r="J28" s="39">
        <f t="shared" si="5"/>
        <v>703925.05999999994</v>
      </c>
      <c r="K28" s="39">
        <f>SUM(K29:K37)</f>
        <v>1611486.22</v>
      </c>
      <c r="L28" s="39">
        <f t="shared" si="5"/>
        <v>2149550.15</v>
      </c>
      <c r="M28" s="39">
        <f t="shared" si="5"/>
        <v>1740101.7</v>
      </c>
      <c r="N28" s="39">
        <f t="shared" si="5"/>
        <v>1403281.58</v>
      </c>
      <c r="O28" s="39">
        <f>SUM(O29:O37)</f>
        <v>2485988.14</v>
      </c>
      <c r="P28" s="40">
        <f>SUM(P29:P37)</f>
        <v>750208.95</v>
      </c>
      <c r="Q28" s="39">
        <f t="shared" si="5"/>
        <v>0</v>
      </c>
      <c r="R28" s="39">
        <f t="shared" si="2"/>
        <v>12966461.239999998</v>
      </c>
    </row>
    <row r="29" spans="1:18" x14ac:dyDescent="0.25">
      <c r="A29" s="16"/>
      <c r="C29" s="17" t="s">
        <v>40</v>
      </c>
      <c r="D29" s="21">
        <v>200000</v>
      </c>
      <c r="E29" s="21">
        <v>0</v>
      </c>
      <c r="I29" s="4">
        <v>60265.13</v>
      </c>
      <c r="J29" s="4">
        <v>96110.36</v>
      </c>
      <c r="K29" s="4">
        <v>169779.77</v>
      </c>
      <c r="L29" s="4">
        <v>57740.4</v>
      </c>
      <c r="M29" s="4">
        <v>66232.160000000003</v>
      </c>
      <c r="O29" s="18">
        <v>287167.58</v>
      </c>
      <c r="P29" s="18">
        <v>18540</v>
      </c>
      <c r="Q29" s="2"/>
      <c r="R29" s="9">
        <f t="shared" si="2"/>
        <v>755835.40000000014</v>
      </c>
    </row>
    <row r="30" spans="1:18" x14ac:dyDescent="0.25">
      <c r="A30" s="16"/>
      <c r="C30" s="17" t="s">
        <v>41</v>
      </c>
      <c r="D30" s="21">
        <v>105000</v>
      </c>
      <c r="E30" s="21">
        <v>0</v>
      </c>
      <c r="H30" s="4">
        <v>121515.92</v>
      </c>
      <c r="O30" s="18"/>
      <c r="P30" s="18"/>
      <c r="Q30" s="2"/>
      <c r="R30" s="9">
        <f t="shared" si="2"/>
        <v>121515.92</v>
      </c>
    </row>
    <row r="31" spans="1:18" x14ac:dyDescent="0.25">
      <c r="A31" s="16"/>
      <c r="C31" s="17" t="s">
        <v>42</v>
      </c>
      <c r="D31" s="21">
        <v>644038.01</v>
      </c>
      <c r="E31" s="21">
        <v>0</v>
      </c>
      <c r="I31" s="4">
        <v>61711.46</v>
      </c>
      <c r="J31" s="4">
        <v>118864.94</v>
      </c>
      <c r="K31" s="4">
        <v>51982.42</v>
      </c>
      <c r="M31" s="4">
        <v>38115.449999999997</v>
      </c>
      <c r="O31" s="18">
        <v>152506.15</v>
      </c>
      <c r="P31" s="18"/>
      <c r="Q31" s="2"/>
      <c r="R31" s="9">
        <f t="shared" si="2"/>
        <v>423180.42000000004</v>
      </c>
    </row>
    <row r="32" spans="1:18" x14ac:dyDescent="0.25">
      <c r="C32" s="17" t="s">
        <v>43</v>
      </c>
      <c r="D32" s="21">
        <v>100000</v>
      </c>
      <c r="E32" s="21">
        <v>0</v>
      </c>
      <c r="J32" s="4">
        <v>53895</v>
      </c>
      <c r="O32" s="4">
        <v>96969.68</v>
      </c>
      <c r="P32" s="20"/>
      <c r="Q32" s="2"/>
      <c r="R32" s="9">
        <f t="shared" si="2"/>
        <v>150864.68</v>
      </c>
    </row>
    <row r="33" spans="1:19" x14ac:dyDescent="0.25">
      <c r="A33" s="16"/>
      <c r="C33" s="17" t="s">
        <v>44</v>
      </c>
      <c r="D33" s="21">
        <v>100000</v>
      </c>
      <c r="E33" s="21">
        <v>0</v>
      </c>
      <c r="K33" s="4">
        <v>21165.57</v>
      </c>
      <c r="O33" s="18">
        <v>132707.76</v>
      </c>
      <c r="P33" s="18">
        <v>8021.05</v>
      </c>
      <c r="Q33" s="2"/>
      <c r="R33" s="9">
        <f t="shared" si="2"/>
        <v>161894.38</v>
      </c>
    </row>
    <row r="34" spans="1:19" x14ac:dyDescent="0.25">
      <c r="A34" s="16"/>
      <c r="C34" s="17" t="s">
        <v>45</v>
      </c>
      <c r="D34" s="21">
        <v>196420.82</v>
      </c>
      <c r="E34" s="21">
        <v>0</v>
      </c>
      <c r="J34" s="4">
        <v>431.88</v>
      </c>
      <c r="K34" s="4">
        <v>119217.29</v>
      </c>
      <c r="M34" s="4">
        <v>1784.37</v>
      </c>
      <c r="O34" s="18">
        <v>9752.7000000000007</v>
      </c>
      <c r="P34" s="18">
        <v>72328.92</v>
      </c>
      <c r="Q34" s="2"/>
      <c r="R34" s="9">
        <f t="shared" si="2"/>
        <v>203515.15999999997</v>
      </c>
    </row>
    <row r="35" spans="1:19" x14ac:dyDescent="0.25">
      <c r="A35" s="16"/>
      <c r="C35" s="17" t="s">
        <v>46</v>
      </c>
      <c r="D35" s="21">
        <v>11786200.99</v>
      </c>
      <c r="E35" s="21">
        <v>0</v>
      </c>
      <c r="H35" s="4">
        <v>118242.12</v>
      </c>
      <c r="I35" s="4">
        <v>1662654.87</v>
      </c>
      <c r="J35" s="4">
        <v>200945.16</v>
      </c>
      <c r="K35" s="4">
        <v>815340.66</v>
      </c>
      <c r="L35" s="4">
        <v>1697990.65</v>
      </c>
      <c r="M35" s="4">
        <v>1216887.52</v>
      </c>
      <c r="N35" s="4">
        <v>515175.11</v>
      </c>
      <c r="O35" s="18">
        <v>1439166.33</v>
      </c>
      <c r="P35" s="18">
        <v>323407.40999999997</v>
      </c>
      <c r="Q35" s="2"/>
      <c r="R35" s="9">
        <f t="shared" si="2"/>
        <v>7989809.830000001</v>
      </c>
    </row>
    <row r="36" spans="1:19" x14ac:dyDescent="0.25">
      <c r="C36" s="17" t="s">
        <v>47</v>
      </c>
      <c r="D36" s="21">
        <v>0</v>
      </c>
      <c r="E36" s="3">
        <v>0</v>
      </c>
      <c r="P36" s="20"/>
      <c r="Q36" s="2"/>
      <c r="R36" s="9">
        <f t="shared" si="2"/>
        <v>0</v>
      </c>
    </row>
    <row r="37" spans="1:19" x14ac:dyDescent="0.25">
      <c r="A37" s="16"/>
      <c r="C37" s="17" t="s">
        <v>48</v>
      </c>
      <c r="D37" s="21">
        <v>1400000</v>
      </c>
      <c r="E37" s="21">
        <v>0</v>
      </c>
      <c r="H37" s="4">
        <v>46503.8</v>
      </c>
      <c r="I37" s="4">
        <v>51026.14</v>
      </c>
      <c r="J37" s="4">
        <v>233677.72</v>
      </c>
      <c r="K37" s="4">
        <v>434000.51</v>
      </c>
      <c r="L37" s="4">
        <v>393819.1</v>
      </c>
      <c r="M37" s="4">
        <v>417082.2</v>
      </c>
      <c r="N37" s="4">
        <v>888106.47</v>
      </c>
      <c r="O37" s="18">
        <v>367717.94</v>
      </c>
      <c r="P37" s="18">
        <v>327911.57</v>
      </c>
      <c r="Q37" s="2"/>
      <c r="R37" s="9">
        <f t="shared" si="2"/>
        <v>3159845.4499999997</v>
      </c>
    </row>
    <row r="38" spans="1:19" s="11" customFormat="1" hidden="1" x14ac:dyDescent="0.25">
      <c r="C38" s="38" t="s">
        <v>49</v>
      </c>
      <c r="D38" s="21">
        <f t="shared" ref="D38:E38" si="6">SUM(D39:D46)</f>
        <v>0</v>
      </c>
      <c r="E38" s="39">
        <f t="shared" si="6"/>
        <v>0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39"/>
      <c r="R38" s="9">
        <f t="shared" si="2"/>
        <v>0</v>
      </c>
      <c r="S38" s="15"/>
    </row>
    <row r="39" spans="1:19" hidden="1" x14ac:dyDescent="0.25">
      <c r="C39" s="17" t="s">
        <v>50</v>
      </c>
      <c r="D39" s="21">
        <v>0</v>
      </c>
      <c r="E39" s="3">
        <v>0</v>
      </c>
      <c r="F39" s="3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9">
        <f t="shared" si="2"/>
        <v>0</v>
      </c>
    </row>
    <row r="40" spans="1:19" hidden="1" x14ac:dyDescent="0.25">
      <c r="C40" s="17" t="s">
        <v>51</v>
      </c>
      <c r="D40" s="21">
        <v>0</v>
      </c>
      <c r="E40" s="3">
        <v>0</v>
      </c>
      <c r="F40" s="3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9">
        <f t="shared" si="2"/>
        <v>0</v>
      </c>
    </row>
    <row r="41" spans="1:19" hidden="1" x14ac:dyDescent="0.25">
      <c r="C41" s="17" t="s">
        <v>52</v>
      </c>
      <c r="D41" s="21">
        <v>0</v>
      </c>
      <c r="E41" s="3">
        <v>0</v>
      </c>
      <c r="F41" s="3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9">
        <f t="shared" si="2"/>
        <v>0</v>
      </c>
    </row>
    <row r="42" spans="1:19" hidden="1" x14ac:dyDescent="0.25">
      <c r="C42" s="17" t="s">
        <v>53</v>
      </c>
      <c r="D42" s="21">
        <v>0</v>
      </c>
      <c r="E42" s="3">
        <v>0</v>
      </c>
      <c r="F42" s="3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9">
        <f t="shared" si="2"/>
        <v>0</v>
      </c>
    </row>
    <row r="43" spans="1:19" hidden="1" x14ac:dyDescent="0.25">
      <c r="C43" s="17" t="s">
        <v>54</v>
      </c>
      <c r="D43" s="21">
        <v>0</v>
      </c>
      <c r="E43" s="3">
        <v>0</v>
      </c>
      <c r="F43" s="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9">
        <f t="shared" si="2"/>
        <v>0</v>
      </c>
    </row>
    <row r="44" spans="1:19" hidden="1" x14ac:dyDescent="0.25">
      <c r="C44" s="17" t="s">
        <v>55</v>
      </c>
      <c r="D44" s="21">
        <v>0</v>
      </c>
      <c r="E44" s="3">
        <v>0</v>
      </c>
      <c r="F44" s="3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9">
        <f t="shared" si="2"/>
        <v>0</v>
      </c>
    </row>
    <row r="45" spans="1:19" hidden="1" x14ac:dyDescent="0.25">
      <c r="A45" s="16"/>
      <c r="C45" s="17" t="s">
        <v>56</v>
      </c>
      <c r="D45" s="21">
        <v>0</v>
      </c>
      <c r="E45" s="3">
        <v>0</v>
      </c>
      <c r="F45" s="3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9">
        <f t="shared" si="2"/>
        <v>0</v>
      </c>
    </row>
    <row r="46" spans="1:19" hidden="1" x14ac:dyDescent="0.25">
      <c r="C46" s="17" t="s">
        <v>57</v>
      </c>
      <c r="D46" s="21">
        <v>0</v>
      </c>
      <c r="E46" s="3">
        <v>0</v>
      </c>
      <c r="F46" s="3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9">
        <f t="shared" si="2"/>
        <v>0</v>
      </c>
    </row>
    <row r="47" spans="1:19" s="11" customFormat="1" hidden="1" x14ac:dyDescent="0.25">
      <c r="C47" s="12" t="s">
        <v>58</v>
      </c>
      <c r="D47" s="21">
        <f t="shared" ref="D47:E47" si="7">SUM(D48:D53)</f>
        <v>0</v>
      </c>
      <c r="E47" s="13">
        <f t="shared" si="7"/>
        <v>0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4"/>
      <c r="Q47" s="13"/>
      <c r="R47" s="9">
        <f t="shared" si="2"/>
        <v>0</v>
      </c>
      <c r="S47" s="15"/>
    </row>
    <row r="48" spans="1:19" hidden="1" x14ac:dyDescent="0.25">
      <c r="C48" s="17" t="s">
        <v>59</v>
      </c>
      <c r="D48" s="21">
        <v>0</v>
      </c>
      <c r="E48" s="3">
        <v>0</v>
      </c>
      <c r="F48" s="3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9">
        <f t="shared" si="2"/>
        <v>0</v>
      </c>
    </row>
    <row r="49" spans="1:18" hidden="1" x14ac:dyDescent="0.25">
      <c r="C49" s="17" t="s">
        <v>60</v>
      </c>
      <c r="D49" s="21">
        <v>0</v>
      </c>
      <c r="E49" s="3">
        <v>0</v>
      </c>
      <c r="F49" s="3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9">
        <f t="shared" si="2"/>
        <v>0</v>
      </c>
    </row>
    <row r="50" spans="1:18" hidden="1" x14ac:dyDescent="0.25">
      <c r="C50" s="17" t="s">
        <v>61</v>
      </c>
      <c r="D50" s="21">
        <v>0</v>
      </c>
      <c r="E50" s="3">
        <v>0</v>
      </c>
      <c r="F50" s="3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9">
        <f t="shared" si="2"/>
        <v>0</v>
      </c>
    </row>
    <row r="51" spans="1:18" hidden="1" x14ac:dyDescent="0.25">
      <c r="C51" s="17" t="s">
        <v>62</v>
      </c>
      <c r="D51" s="21">
        <v>0</v>
      </c>
      <c r="E51" s="3">
        <v>0</v>
      </c>
      <c r="F51" s="3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9">
        <f t="shared" si="2"/>
        <v>0</v>
      </c>
    </row>
    <row r="52" spans="1:18" hidden="1" x14ac:dyDescent="0.25">
      <c r="C52" s="17" t="s">
        <v>63</v>
      </c>
      <c r="D52" s="21">
        <v>0</v>
      </c>
      <c r="E52" s="3">
        <v>0</v>
      </c>
      <c r="F52" s="3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9">
        <f t="shared" si="2"/>
        <v>0</v>
      </c>
    </row>
    <row r="53" spans="1:18" hidden="1" x14ac:dyDescent="0.25">
      <c r="C53" s="17" t="s">
        <v>64</v>
      </c>
      <c r="D53" s="21">
        <v>0</v>
      </c>
      <c r="E53" s="3">
        <v>0</v>
      </c>
      <c r="F53" s="3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9">
        <f t="shared" si="2"/>
        <v>0</v>
      </c>
    </row>
    <row r="54" spans="1:18" s="11" customFormat="1" x14ac:dyDescent="0.25">
      <c r="C54" s="38" t="s">
        <v>65</v>
      </c>
      <c r="D54" s="39">
        <f>SUM(D55:D63)</f>
        <v>11205000</v>
      </c>
      <c r="E54" s="39">
        <v>0</v>
      </c>
      <c r="F54" s="39"/>
      <c r="G54" s="39"/>
      <c r="H54" s="39"/>
      <c r="I54" s="39">
        <f>+I55+I56+I57+I58+I59+I60+I61+I62+I63</f>
        <v>128620</v>
      </c>
      <c r="J54" s="39">
        <f>+J55++J56+J57+J58</f>
        <v>3369368.53</v>
      </c>
      <c r="K54" s="39">
        <f>+K59</f>
        <v>122867.78</v>
      </c>
      <c r="L54" s="39"/>
      <c r="M54" s="39">
        <f>+SUM(M55:M63)</f>
        <v>1119916.52</v>
      </c>
      <c r="N54" s="39">
        <f t="shared" ref="N54:O54" si="8">+SUM(N55:N63)</f>
        <v>0</v>
      </c>
      <c r="O54" s="39">
        <f t="shared" si="8"/>
        <v>986844.52</v>
      </c>
      <c r="P54" s="40">
        <f>+SUM(P55:P63)</f>
        <v>37200</v>
      </c>
      <c r="Q54" s="39"/>
      <c r="R54" s="39">
        <f t="shared" si="2"/>
        <v>5764817.3499999996</v>
      </c>
    </row>
    <row r="55" spans="1:18" x14ac:dyDescent="0.25">
      <c r="A55" s="16"/>
      <c r="C55" s="17" t="s">
        <v>66</v>
      </c>
      <c r="D55" s="21">
        <v>1400000</v>
      </c>
      <c r="E55" s="21">
        <v>0</v>
      </c>
      <c r="J55" s="4">
        <v>962.53</v>
      </c>
      <c r="M55" s="4">
        <v>110499.97</v>
      </c>
      <c r="O55" s="4">
        <v>574491.37</v>
      </c>
      <c r="P55" s="20"/>
      <c r="Q55" s="2"/>
      <c r="R55" s="9">
        <f t="shared" si="2"/>
        <v>685953.87</v>
      </c>
    </row>
    <row r="56" spans="1:18" x14ac:dyDescent="0.25">
      <c r="C56" s="17" t="s">
        <v>67</v>
      </c>
      <c r="D56" s="21">
        <v>195000</v>
      </c>
      <c r="E56" s="21">
        <v>0</v>
      </c>
      <c r="M56" s="4">
        <v>243080</v>
      </c>
      <c r="P56" s="2"/>
      <c r="Q56" s="2"/>
      <c r="R56" s="9">
        <f t="shared" si="2"/>
        <v>243080</v>
      </c>
    </row>
    <row r="57" spans="1:18" x14ac:dyDescent="0.25">
      <c r="C57" s="17" t="s">
        <v>68</v>
      </c>
      <c r="D57" s="21">
        <v>9180000</v>
      </c>
      <c r="E57" s="21">
        <v>0</v>
      </c>
      <c r="J57" s="4">
        <v>3279630</v>
      </c>
      <c r="M57" s="4">
        <v>221508.72</v>
      </c>
      <c r="N57" s="23"/>
      <c r="O57" s="4">
        <v>285000</v>
      </c>
      <c r="P57" s="2"/>
      <c r="Q57" s="2"/>
      <c r="R57" s="9">
        <f t="shared" si="2"/>
        <v>3786138.72</v>
      </c>
    </row>
    <row r="58" spans="1:18" x14ac:dyDescent="0.25">
      <c r="A58" s="16"/>
      <c r="C58" s="17" t="s">
        <v>69</v>
      </c>
      <c r="D58" s="21">
        <v>0</v>
      </c>
      <c r="E58" s="21">
        <v>0</v>
      </c>
      <c r="J58" s="4">
        <v>88776</v>
      </c>
      <c r="P58" s="3"/>
      <c r="Q58" s="2"/>
      <c r="R58" s="9">
        <f t="shared" si="2"/>
        <v>88776</v>
      </c>
    </row>
    <row r="59" spans="1:18" x14ac:dyDescent="0.25">
      <c r="C59" s="17" t="s">
        <v>70</v>
      </c>
      <c r="D59" s="21">
        <v>430000</v>
      </c>
      <c r="E59" s="21">
        <v>0</v>
      </c>
      <c r="I59" s="4">
        <v>118472</v>
      </c>
      <c r="K59" s="4">
        <v>122867.78</v>
      </c>
      <c r="M59" s="4">
        <v>544827.82999999996</v>
      </c>
      <c r="N59" s="23"/>
      <c r="O59" s="4">
        <v>127353.15</v>
      </c>
      <c r="P59" s="2">
        <v>37200</v>
      </c>
      <c r="Q59" s="2"/>
      <c r="R59" s="9">
        <f t="shared" si="2"/>
        <v>950720.76</v>
      </c>
    </row>
    <row r="60" spans="1:18" x14ac:dyDescent="0.25">
      <c r="C60" s="17" t="s">
        <v>71</v>
      </c>
      <c r="D60" s="21">
        <v>0</v>
      </c>
      <c r="E60" s="21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9">
        <f t="shared" si="2"/>
        <v>0</v>
      </c>
    </row>
    <row r="61" spans="1:18" x14ac:dyDescent="0.25">
      <c r="C61" s="17" t="s">
        <v>72</v>
      </c>
      <c r="D61" s="21">
        <v>0</v>
      </c>
      <c r="E61" s="21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9">
        <f t="shared" si="2"/>
        <v>0</v>
      </c>
    </row>
    <row r="62" spans="1:18" x14ac:dyDescent="0.25">
      <c r="C62" s="17" t="s">
        <v>73</v>
      </c>
      <c r="D62" s="21">
        <v>0</v>
      </c>
      <c r="E62" s="21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9">
        <f t="shared" si="2"/>
        <v>0</v>
      </c>
    </row>
    <row r="63" spans="1:18" x14ac:dyDescent="0.25">
      <c r="C63" s="17" t="s">
        <v>74</v>
      </c>
      <c r="D63" s="21">
        <v>0</v>
      </c>
      <c r="E63" s="21">
        <v>0</v>
      </c>
      <c r="F63" s="3"/>
      <c r="G63" s="22"/>
      <c r="H63" s="22"/>
      <c r="I63" s="22">
        <v>10148</v>
      </c>
      <c r="J63" s="22"/>
      <c r="K63" s="22"/>
      <c r="L63" s="22"/>
      <c r="M63" s="22"/>
      <c r="N63" s="22"/>
      <c r="O63" s="22"/>
      <c r="P63" s="2"/>
      <c r="Q63" s="2"/>
      <c r="R63" s="9">
        <f t="shared" si="2"/>
        <v>10148</v>
      </c>
    </row>
    <row r="64" spans="1:18" hidden="1" x14ac:dyDescent="0.25">
      <c r="C64" s="12" t="s">
        <v>75</v>
      </c>
      <c r="D64" s="13">
        <f t="shared" ref="D64:E64" si="9">SUM(D65:D68)</f>
        <v>0</v>
      </c>
      <c r="E64" s="13">
        <f t="shared" si="9"/>
        <v>0</v>
      </c>
      <c r="F64" s="13">
        <f>SUM(F65:F68)</f>
        <v>0</v>
      </c>
      <c r="G64" s="13">
        <f t="shared" ref="G64:Q64" si="10">SUM(G65:G68)</f>
        <v>0</v>
      </c>
      <c r="H64" s="13">
        <f t="shared" si="10"/>
        <v>0</v>
      </c>
      <c r="I64" s="13">
        <f t="shared" si="10"/>
        <v>0</v>
      </c>
      <c r="J64" s="13">
        <f t="shared" si="10"/>
        <v>0</v>
      </c>
      <c r="K64" s="13">
        <f t="shared" si="10"/>
        <v>0</v>
      </c>
      <c r="L64" s="13">
        <f t="shared" si="10"/>
        <v>0</v>
      </c>
      <c r="M64" s="13">
        <f t="shared" si="10"/>
        <v>0</v>
      </c>
      <c r="N64" s="13">
        <f t="shared" si="10"/>
        <v>0</v>
      </c>
      <c r="O64" s="13">
        <f t="shared" si="10"/>
        <v>0</v>
      </c>
      <c r="P64" s="13">
        <f t="shared" si="10"/>
        <v>0</v>
      </c>
      <c r="Q64" s="13">
        <f t="shared" si="10"/>
        <v>0</v>
      </c>
      <c r="R64" s="9">
        <f t="shared" si="2"/>
        <v>0</v>
      </c>
    </row>
    <row r="65" spans="2:19" hidden="1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9">
        <f t="shared" si="2"/>
        <v>0</v>
      </c>
    </row>
    <row r="66" spans="2:19" hidden="1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9">
        <f t="shared" si="2"/>
        <v>0</v>
      </c>
    </row>
    <row r="67" spans="2:19" hidden="1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9">
        <f t="shared" si="2"/>
        <v>0</v>
      </c>
    </row>
    <row r="68" spans="2:19" hidden="1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9">
        <f t="shared" si="2"/>
        <v>0</v>
      </c>
    </row>
    <row r="69" spans="2:19" hidden="1" x14ac:dyDescent="0.25">
      <c r="C69" s="12" t="s">
        <v>80</v>
      </c>
      <c r="D69" s="13">
        <f t="shared" ref="D69:E69" si="11">SUM(D70:D71)</f>
        <v>0</v>
      </c>
      <c r="E69" s="13">
        <f t="shared" si="11"/>
        <v>0</v>
      </c>
      <c r="F69" s="13">
        <f>SUM(F70:F71)</f>
        <v>0</v>
      </c>
      <c r="G69" s="13">
        <f t="shared" ref="G69:Q69" si="12">SUM(G70:G71)</f>
        <v>0</v>
      </c>
      <c r="H69" s="13">
        <f t="shared" si="12"/>
        <v>0</v>
      </c>
      <c r="I69" s="13">
        <f t="shared" si="12"/>
        <v>0</v>
      </c>
      <c r="J69" s="13">
        <f t="shared" si="12"/>
        <v>0</v>
      </c>
      <c r="K69" s="13">
        <f t="shared" si="12"/>
        <v>0</v>
      </c>
      <c r="L69" s="13">
        <f t="shared" si="12"/>
        <v>0</v>
      </c>
      <c r="M69" s="13">
        <f t="shared" si="12"/>
        <v>0</v>
      </c>
      <c r="N69" s="13">
        <f t="shared" si="12"/>
        <v>0</v>
      </c>
      <c r="O69" s="13">
        <f t="shared" si="12"/>
        <v>0</v>
      </c>
      <c r="P69" s="13">
        <f t="shared" si="12"/>
        <v>0</v>
      </c>
      <c r="Q69" s="13">
        <f t="shared" si="12"/>
        <v>0</v>
      </c>
      <c r="R69" s="9">
        <f t="shared" si="2"/>
        <v>0</v>
      </c>
    </row>
    <row r="70" spans="2:19" hidden="1" x14ac:dyDescent="0.25">
      <c r="C70" s="17" t="s">
        <v>81</v>
      </c>
      <c r="D70" s="3">
        <v>0</v>
      </c>
      <c r="E70" s="3">
        <v>0</v>
      </c>
      <c r="R70" s="9">
        <f t="shared" si="2"/>
        <v>0</v>
      </c>
    </row>
    <row r="71" spans="2:19" hidden="1" x14ac:dyDescent="0.25">
      <c r="C71" s="17" t="s">
        <v>82</v>
      </c>
      <c r="D71" s="3">
        <v>0</v>
      </c>
      <c r="E71" s="3">
        <v>0</v>
      </c>
      <c r="R71" s="9">
        <f t="shared" si="2"/>
        <v>0</v>
      </c>
    </row>
    <row r="72" spans="2:19" hidden="1" x14ac:dyDescent="0.25">
      <c r="C72" s="12" t="s">
        <v>83</v>
      </c>
      <c r="D72" s="13">
        <f t="shared" ref="D72:E72" si="13">SUM(D73:D75)</f>
        <v>0</v>
      </c>
      <c r="E72" s="13">
        <f t="shared" si="13"/>
        <v>0</v>
      </c>
      <c r="F72" s="13">
        <f>SUM(F73:F75)</f>
        <v>0</v>
      </c>
      <c r="G72" s="13">
        <f t="shared" ref="G72:Q72" si="14">SUM(G73:G75)</f>
        <v>0</v>
      </c>
      <c r="H72" s="13">
        <f t="shared" si="14"/>
        <v>0</v>
      </c>
      <c r="I72" s="13">
        <f t="shared" si="14"/>
        <v>0</v>
      </c>
      <c r="J72" s="13">
        <f t="shared" si="14"/>
        <v>0</v>
      </c>
      <c r="K72" s="13">
        <f t="shared" si="14"/>
        <v>0</v>
      </c>
      <c r="L72" s="13">
        <f t="shared" si="14"/>
        <v>0</v>
      </c>
      <c r="M72" s="13">
        <f t="shared" si="14"/>
        <v>0</v>
      </c>
      <c r="N72" s="13">
        <f t="shared" si="14"/>
        <v>0</v>
      </c>
      <c r="O72" s="13">
        <f t="shared" si="14"/>
        <v>0</v>
      </c>
      <c r="P72" s="13">
        <f t="shared" si="14"/>
        <v>0</v>
      </c>
      <c r="Q72" s="13">
        <f t="shared" si="14"/>
        <v>0</v>
      </c>
      <c r="R72" s="9">
        <f t="shared" si="2"/>
        <v>0</v>
      </c>
    </row>
    <row r="73" spans="2:19" hidden="1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9">
        <f t="shared" si="2"/>
        <v>0</v>
      </c>
    </row>
    <row r="74" spans="2:19" hidden="1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9">
        <f t="shared" si="2"/>
        <v>0</v>
      </c>
    </row>
    <row r="75" spans="2:19" hidden="1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9">
        <f t="shared" si="2"/>
        <v>0</v>
      </c>
    </row>
    <row r="76" spans="2:19" s="11" customFormat="1" hidden="1" x14ac:dyDescent="0.25">
      <c r="B76" s="24"/>
      <c r="C76" s="8" t="s">
        <v>87</v>
      </c>
      <c r="D76" s="25">
        <f>SUM(D77+D80+D83)</f>
        <v>0</v>
      </c>
      <c r="E76" s="25">
        <f t="shared" ref="E76:Q76" si="15">SUM(E77+E80+E83)</f>
        <v>0</v>
      </c>
      <c r="F76" s="25">
        <f t="shared" si="15"/>
        <v>0</v>
      </c>
      <c r="G76" s="26">
        <f t="shared" si="15"/>
        <v>0</v>
      </c>
      <c r="H76" s="26">
        <f t="shared" si="15"/>
        <v>0</v>
      </c>
      <c r="I76" s="26">
        <f t="shared" si="15"/>
        <v>0</v>
      </c>
      <c r="J76" s="26">
        <f t="shared" si="15"/>
        <v>0</v>
      </c>
      <c r="K76" s="26">
        <f t="shared" si="15"/>
        <v>0</v>
      </c>
      <c r="L76" s="26">
        <f t="shared" si="15"/>
        <v>0</v>
      </c>
      <c r="M76" s="26">
        <f t="shared" si="15"/>
        <v>0</v>
      </c>
      <c r="N76" s="26">
        <f t="shared" si="15"/>
        <v>0</v>
      </c>
      <c r="O76" s="26">
        <f t="shared" si="15"/>
        <v>0</v>
      </c>
      <c r="P76" s="26">
        <f t="shared" si="15"/>
        <v>0</v>
      </c>
      <c r="Q76" s="26">
        <f t="shared" si="15"/>
        <v>0</v>
      </c>
      <c r="R76" s="9">
        <f t="shared" ref="R76:R85" si="16">+SUM(F76:Q76)</f>
        <v>0</v>
      </c>
      <c r="S76" s="15"/>
    </row>
    <row r="77" spans="2:19" hidden="1" x14ac:dyDescent="0.25">
      <c r="C77" s="12" t="s">
        <v>88</v>
      </c>
      <c r="D77" s="13">
        <f>SUM(D78:D79)</f>
        <v>0</v>
      </c>
      <c r="E77" s="13">
        <f t="shared" ref="E77" si="17">SUM(E78:E79)</f>
        <v>0</v>
      </c>
      <c r="F77" s="13">
        <f>SUM(F78:F79)</f>
        <v>0</v>
      </c>
      <c r="G77" s="13">
        <f t="shared" ref="G77:Q77" si="18">SUM(G78:G79)</f>
        <v>0</v>
      </c>
      <c r="H77" s="13">
        <f t="shared" si="18"/>
        <v>0</v>
      </c>
      <c r="I77" s="13">
        <f t="shared" si="18"/>
        <v>0</v>
      </c>
      <c r="J77" s="13">
        <f t="shared" si="18"/>
        <v>0</v>
      </c>
      <c r="K77" s="13">
        <f t="shared" si="18"/>
        <v>0</v>
      </c>
      <c r="L77" s="13">
        <f t="shared" si="18"/>
        <v>0</v>
      </c>
      <c r="M77" s="13">
        <f t="shared" si="18"/>
        <v>0</v>
      </c>
      <c r="N77" s="13">
        <f t="shared" si="18"/>
        <v>0</v>
      </c>
      <c r="O77" s="13">
        <f t="shared" si="18"/>
        <v>0</v>
      </c>
      <c r="P77" s="13">
        <f t="shared" si="18"/>
        <v>0</v>
      </c>
      <c r="Q77" s="13">
        <f t="shared" si="18"/>
        <v>0</v>
      </c>
      <c r="R77" s="9">
        <f t="shared" si="16"/>
        <v>0</v>
      </c>
    </row>
    <row r="78" spans="2:19" hidden="1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9">
        <f t="shared" si="16"/>
        <v>0</v>
      </c>
    </row>
    <row r="79" spans="2:19" hidden="1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9">
        <f t="shared" si="16"/>
        <v>0</v>
      </c>
    </row>
    <row r="80" spans="2:19" s="11" customFormat="1" hidden="1" x14ac:dyDescent="0.25">
      <c r="B80" s="24"/>
      <c r="C80" s="12" t="s">
        <v>91</v>
      </c>
      <c r="D80" s="13">
        <f t="shared" ref="D80:E80" si="19">SUM(D81:D82)</f>
        <v>0</v>
      </c>
      <c r="E80" s="13">
        <f t="shared" si="19"/>
        <v>0</v>
      </c>
      <c r="F80" s="13">
        <f>SUM(F81:F82)</f>
        <v>0</v>
      </c>
      <c r="G80" s="13">
        <f t="shared" ref="G80:Q80" si="20">SUM(G81:G82)</f>
        <v>0</v>
      </c>
      <c r="H80" s="13">
        <f t="shared" si="20"/>
        <v>0</v>
      </c>
      <c r="I80" s="13">
        <f t="shared" si="20"/>
        <v>0</v>
      </c>
      <c r="J80" s="13">
        <f t="shared" si="20"/>
        <v>0</v>
      </c>
      <c r="K80" s="13">
        <f t="shared" si="20"/>
        <v>0</v>
      </c>
      <c r="L80" s="13">
        <f t="shared" si="20"/>
        <v>0</v>
      </c>
      <c r="M80" s="13">
        <f t="shared" si="20"/>
        <v>0</v>
      </c>
      <c r="N80" s="13">
        <f t="shared" si="20"/>
        <v>0</v>
      </c>
      <c r="O80" s="13">
        <f t="shared" si="20"/>
        <v>0</v>
      </c>
      <c r="P80" s="13">
        <f t="shared" si="20"/>
        <v>0</v>
      </c>
      <c r="Q80" s="13">
        <f t="shared" si="20"/>
        <v>0</v>
      </c>
      <c r="R80" s="9">
        <f t="shared" si="16"/>
        <v>0</v>
      </c>
      <c r="S80" s="15"/>
    </row>
    <row r="81" spans="1:19" hidden="1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9">
        <f t="shared" si="16"/>
        <v>0</v>
      </c>
    </row>
    <row r="82" spans="1:19" hidden="1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9">
        <f t="shared" si="16"/>
        <v>0</v>
      </c>
    </row>
    <row r="83" spans="1:19" s="11" customFormat="1" hidden="1" x14ac:dyDescent="0.25">
      <c r="B83" s="24"/>
      <c r="C83" s="12" t="s">
        <v>94</v>
      </c>
      <c r="D83" s="13">
        <f t="shared" ref="D83:E83" si="21">SUM(D84)</f>
        <v>0</v>
      </c>
      <c r="E83" s="13">
        <f t="shared" si="21"/>
        <v>0</v>
      </c>
      <c r="F83" s="13">
        <f>SUM(F84)</f>
        <v>0</v>
      </c>
      <c r="G83" s="13">
        <f t="shared" ref="G83:Q83" si="22">SUM(G84)</f>
        <v>0</v>
      </c>
      <c r="H83" s="13">
        <f t="shared" si="22"/>
        <v>0</v>
      </c>
      <c r="I83" s="13">
        <f t="shared" si="22"/>
        <v>0</v>
      </c>
      <c r="J83" s="13">
        <f t="shared" si="22"/>
        <v>0</v>
      </c>
      <c r="K83" s="13">
        <f t="shared" si="22"/>
        <v>0</v>
      </c>
      <c r="L83" s="13">
        <f t="shared" si="22"/>
        <v>0</v>
      </c>
      <c r="M83" s="13">
        <f t="shared" si="22"/>
        <v>0</v>
      </c>
      <c r="N83" s="13">
        <f t="shared" si="22"/>
        <v>0</v>
      </c>
      <c r="O83" s="13">
        <f t="shared" si="22"/>
        <v>0</v>
      </c>
      <c r="P83" s="13">
        <f t="shared" si="22"/>
        <v>0</v>
      </c>
      <c r="Q83" s="13">
        <f t="shared" si="22"/>
        <v>0</v>
      </c>
      <c r="R83" s="9">
        <f t="shared" si="16"/>
        <v>0</v>
      </c>
      <c r="S83" s="15"/>
    </row>
    <row r="84" spans="1:19" hidden="1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9">
        <f t="shared" si="16"/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189671257</v>
      </c>
      <c r="E85" s="30">
        <f>+F12+F18+E28+E38+E47+E54+E64+E69+E72</f>
        <v>8895947.7400000002</v>
      </c>
      <c r="F85" s="30">
        <f>+F12+F18+F28</f>
        <v>8895947.7400000002</v>
      </c>
      <c r="G85" s="32">
        <f>+G54+G28+G18+G12</f>
        <v>11150259.43</v>
      </c>
      <c r="H85" s="32">
        <f>+H12+H18+H28+H38+H47+H54+H64+H69+H72</f>
        <v>9729846.0699999984</v>
      </c>
      <c r="I85" s="32">
        <f>+I12+I18+I28+I54</f>
        <v>4755921.8100000005</v>
      </c>
      <c r="J85" s="32">
        <f t="shared" ref="J85:Q85" si="23">+J12+J18+J28+J38+J47+J54+J64+J69+J72</f>
        <v>25429109.580000002</v>
      </c>
      <c r="K85" s="32">
        <f t="shared" si="23"/>
        <v>19954816.399999999</v>
      </c>
      <c r="L85" s="32">
        <f t="shared" si="23"/>
        <v>13763166.82</v>
      </c>
      <c r="M85" s="32">
        <f t="shared" si="23"/>
        <v>13339514.819999998</v>
      </c>
      <c r="N85" s="32">
        <f t="shared" si="23"/>
        <v>12899642.99</v>
      </c>
      <c r="O85" s="31">
        <f t="shared" si="23"/>
        <v>17592203.939999998</v>
      </c>
      <c r="P85" s="30">
        <f>+P12+P18+P28+P54</f>
        <v>12003950.789999999</v>
      </c>
      <c r="Q85" s="32">
        <f t="shared" si="23"/>
        <v>0</v>
      </c>
      <c r="R85" s="32">
        <f t="shared" si="16"/>
        <v>149514380.38999996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112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113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9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F11:F12 F18:G18 G11:G12 E28:G28 G85 H11:H12 I11:I12 I18 J54 M54:P54 P28 P18 P12" unlockedFormula="1"/>
    <ignoredError sqref="H28" formula="1"/>
    <ignoredError sqref="P11" formula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79F6-A287-45FE-AC61-3DAB09BAE541}">
  <sheetPr>
    <pageSetUpPr fitToPage="1"/>
  </sheetPr>
  <dimension ref="A1:S101"/>
  <sheetViews>
    <sheetView view="pageBreakPreview" topLeftCell="B80" zoomScale="80" zoomScaleNormal="70" zoomScaleSheetLayoutView="80" workbookViewId="0">
      <selection activeCell="C95" sqref="C9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17887278.59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15818047.75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O13" s="18"/>
      <c r="P13" s="18"/>
      <c r="Q13" s="2"/>
      <c r="R13" s="4">
        <f>SUM(F13:Q13)</f>
        <v>13165914.9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O14" s="18"/>
      <c r="P14" s="18"/>
      <c r="Q14" s="2"/>
      <c r="R14" s="4">
        <f t="shared" ref="R14:R77" si="2">SUM(F14:Q14)</f>
        <v>620000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O17" s="18"/>
      <c r="P17" s="18"/>
      <c r="Q17" s="2"/>
      <c r="R17" s="4">
        <f>SUM(F17:Q17)</f>
        <v>1996312.27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2069230.84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O19" s="18"/>
      <c r="P19" s="18"/>
      <c r="Q19" s="2"/>
      <c r="R19" s="4">
        <f t="shared" si="2"/>
        <v>1890165.61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P26" s="20"/>
      <c r="Q26" s="2"/>
      <c r="R26" s="4">
        <f t="shared" si="2"/>
        <v>123362.15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17887278.59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98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107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8513-C79F-4D3D-A243-B5DA82A4EEAE}">
  <sheetPr>
    <pageSetUpPr fitToPage="1"/>
  </sheetPr>
  <dimension ref="A1:S101"/>
  <sheetViews>
    <sheetView view="pageBreakPreview" topLeftCell="B74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27282103.580000002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24030474.82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O13" s="18"/>
      <c r="P13" s="18"/>
      <c r="Q13" s="2"/>
      <c r="R13" s="4">
        <f>SUM(F13:Q13)</f>
        <v>20011872.530000001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O14" s="18"/>
      <c r="P14" s="18"/>
      <c r="Q14" s="2"/>
      <c r="R14" s="4">
        <f t="shared" ref="R14:R77" si="2">SUM(F14:Q14)</f>
        <v>930000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O17" s="18"/>
      <c r="P17" s="18"/>
      <c r="Q17" s="2"/>
      <c r="R17" s="4">
        <f>SUM(F17:Q17)</f>
        <v>3023832.77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2985684.1500000004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O19" s="18"/>
      <c r="P19" s="18"/>
      <c r="Q19" s="2"/>
      <c r="R19" s="4">
        <f t="shared" si="2"/>
        <v>2799538.92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P26" s="20"/>
      <c r="Q26" s="2"/>
      <c r="R26" s="4">
        <f t="shared" si="2"/>
        <v>130442.15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169868.47999999998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O35" s="18"/>
      <c r="P35" s="18"/>
      <c r="Q35" s="2"/>
      <c r="R35" s="4">
        <f t="shared" si="2"/>
        <v>55554.400000000001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O37" s="18"/>
      <c r="P37" s="18"/>
      <c r="Q37" s="2"/>
      <c r="R37" s="4">
        <f t="shared" si="2"/>
        <v>33630.080000000002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96076.13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N57" s="23"/>
      <c r="P57" s="2"/>
      <c r="Q57" s="2"/>
      <c r="R57" s="4">
        <f t="shared" si="2"/>
        <v>45336.13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27282103.580000002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108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106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H8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97CA-C6E7-420E-A0CD-BC6B18BE15CD}">
  <sheetPr>
    <pageSetUpPr fitToPage="1"/>
  </sheetPr>
  <dimension ref="A1:S101"/>
  <sheetViews>
    <sheetView view="pageBreakPreview" topLeftCell="B69" zoomScale="80" zoomScaleNormal="70" zoomScaleSheetLayoutView="80" workbookViewId="0">
      <selection activeCell="I20" sqref="I20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37346624.170000002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32114144.240000002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O13" s="18"/>
      <c r="P13" s="18"/>
      <c r="Q13" s="2"/>
      <c r="R13" s="4">
        <f>SUM(F13:Q13)</f>
        <v>26759994.440000001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O14" s="18"/>
      <c r="P14" s="18"/>
      <c r="Q14" s="2"/>
      <c r="R14" s="4">
        <f t="shared" ref="R14:R77" si="2">SUM(F14:Q14)</f>
        <v>1240000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O17" s="18"/>
      <c r="P17" s="18"/>
      <c r="Q17" s="2"/>
      <c r="R17" s="4">
        <f>SUM(F17:Q17)</f>
        <v>4049380.2800000003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4359034.08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O19" s="18"/>
      <c r="P19" s="18"/>
      <c r="Q19" s="2"/>
      <c r="R19" s="4">
        <f t="shared" si="2"/>
        <v>3992470.75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O25" s="18"/>
      <c r="P25" s="18"/>
      <c r="Q25" s="2"/>
      <c r="R25" s="4">
        <f t="shared" si="2"/>
        <v>218529.74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P26" s="20"/>
      <c r="Q26" s="2"/>
      <c r="R26" s="4">
        <f t="shared" si="2"/>
        <v>133833.85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683840.53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O35" s="18"/>
      <c r="P35" s="18"/>
      <c r="Q35" s="2"/>
      <c r="R35" s="4">
        <f t="shared" si="2"/>
        <v>300264.60000000003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O37" s="18"/>
      <c r="P37" s="18"/>
      <c r="Q37" s="2"/>
      <c r="R37" s="4">
        <f t="shared" si="2"/>
        <v>158268.87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10064520.59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37346624.170000002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103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104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95CD-24D2-4E48-A928-1C733AF53E47}">
  <sheetPr>
    <pageSetUpPr fitToPage="1"/>
  </sheetPr>
  <dimension ref="A1:S101"/>
  <sheetViews>
    <sheetView view="pageBreakPreview" topLeftCell="C23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51456693.079999998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40269521.590000004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O13" s="18"/>
      <c r="P13" s="18"/>
      <c r="Q13" s="2"/>
      <c r="R13" s="4">
        <f>SUM(F13:Q13)</f>
        <v>33558653.950000003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O14" s="18"/>
      <c r="P14" s="18"/>
      <c r="Q14" s="2"/>
      <c r="R14" s="4">
        <f t="shared" ref="R14:R77" si="2">SUM(F14:Q14)</f>
        <v>1550000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O17" s="18"/>
      <c r="P17" s="18"/>
      <c r="Q17" s="2"/>
      <c r="R17" s="4">
        <f>SUM(F17:Q17)</f>
        <v>5083186.07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8095723.0700000003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O19" s="18"/>
      <c r="P19" s="18"/>
      <c r="Q19" s="2"/>
      <c r="R19" s="4">
        <f t="shared" si="2"/>
        <v>5167019.53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P26" s="20"/>
      <c r="Q26" s="2"/>
      <c r="R26" s="4">
        <f t="shared" si="2"/>
        <v>1170230.07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2901843.0999999996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O35" s="18"/>
      <c r="P35" s="18"/>
      <c r="Q35" s="2"/>
      <c r="R35" s="4">
        <f t="shared" si="2"/>
        <v>2103590.1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O37" s="18"/>
      <c r="P37" s="18"/>
      <c r="Q37" s="2"/>
      <c r="R37" s="4">
        <f t="shared" si="2"/>
        <v>503563.73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51456693.079999998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J8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BC3B-F6CE-4CA9-9E50-A36CC827B165}">
  <sheetPr>
    <pageSetUpPr fitToPage="1"/>
  </sheetPr>
  <dimension ref="A1:S101"/>
  <sheetViews>
    <sheetView view="pageBreakPreview" topLeftCell="H39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63558258.049999997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48643480.830000006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O13" s="18"/>
      <c r="P13" s="18"/>
      <c r="Q13" s="2"/>
      <c r="R13" s="4">
        <f>SUM(F13:Q13)</f>
        <v>40584064.859999999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O14" s="18"/>
      <c r="P14" s="18"/>
      <c r="Q14" s="2"/>
      <c r="R14" s="4">
        <f t="shared" ref="R14:R77" si="2">SUM(F14:Q14)</f>
        <v>1860000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O17" s="18"/>
      <c r="P17" s="18"/>
      <c r="Q17" s="2"/>
      <c r="R17" s="4">
        <f>SUM(F17:Q17)</f>
        <v>6121734.4000000004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9532776.6400000006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O19" s="18"/>
      <c r="P19" s="18"/>
      <c r="Q19" s="2"/>
      <c r="R19" s="4">
        <f t="shared" si="2"/>
        <v>6197631.6699999999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O23"/>
      <c r="P23" s="18"/>
      <c r="Q23" s="2"/>
      <c r="R23" s="4">
        <f>SUM(F23:Q23)</f>
        <v>53147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P26" s="20"/>
      <c r="Q26" s="2"/>
      <c r="R26" s="4">
        <f t="shared" si="2"/>
        <v>1374730.06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O27" s="18"/>
      <c r="P27" s="18"/>
      <c r="Q27" s="2"/>
      <c r="R27" s="4">
        <f t="shared" si="2"/>
        <v>162994.18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4248190.4499999993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O31" s="18"/>
      <c r="P31" s="18"/>
      <c r="Q31" s="2"/>
      <c r="R31" s="4">
        <f t="shared" si="2"/>
        <v>199501.42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O34" s="18"/>
      <c r="P34" s="18"/>
      <c r="Q34" s="2"/>
      <c r="R34" s="4">
        <f t="shared" si="2"/>
        <v>72991.259999999995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O35" s="18"/>
      <c r="P35" s="18"/>
      <c r="Q35" s="2"/>
      <c r="R35" s="4">
        <f t="shared" si="2"/>
        <v>2634139.34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O37" s="18"/>
      <c r="P37" s="18"/>
      <c r="Q37" s="2"/>
      <c r="R37" s="4">
        <f t="shared" si="2"/>
        <v>972816.28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63558258.049999997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9B71-8A09-47B0-B624-8A8AC4033563}">
  <sheetPr>
    <pageSetUpPr fitToPage="1"/>
  </sheetPr>
  <dimension ref="A1:S101"/>
  <sheetViews>
    <sheetView view="pageBreakPreview" topLeftCell="A71" zoomScale="80" zoomScaleNormal="70" zoomScaleSheetLayoutView="80" workbookViewId="0">
      <selection activeCell="M87" sqref="M87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5BBF-CD32-4214-93EB-990B4C6652E5}">
  <sheetPr>
    <pageSetUpPr fitToPage="1"/>
  </sheetPr>
  <dimension ref="A1:S101"/>
  <sheetViews>
    <sheetView view="pageBreakPreview" topLeftCell="A24" zoomScale="80" zoomScaleNormal="70" zoomScaleSheetLayoutView="80" workbookViewId="0">
      <selection activeCell="C93" sqref="C93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D36A-186C-4030-A77B-757CE00DA36F}">
  <sheetPr>
    <pageSetUpPr fitToPage="1"/>
  </sheetPr>
  <dimension ref="A1:S101"/>
  <sheetViews>
    <sheetView view="pageBreakPreview" topLeftCell="B78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8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9" ht="21" customHeight="1" x14ac:dyDescent="0.25">
      <c r="C4" s="50" t="s">
        <v>1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ht="15.75" x14ac:dyDescent="0.25">
      <c r="C5" s="52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ht="21.75" customHeight="1" x14ac:dyDescent="0.25">
      <c r="C6" s="54" t="s">
        <v>3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9" ht="15.75" customHeight="1" x14ac:dyDescent="0.25">
      <c r="C7" s="55" t="s">
        <v>4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1:19" ht="25.5" customHeight="1" x14ac:dyDescent="0.25">
      <c r="C9" s="56" t="s">
        <v>5</v>
      </c>
      <c r="D9" s="57" t="s">
        <v>6</v>
      </c>
      <c r="E9" s="57" t="s">
        <v>7</v>
      </c>
      <c r="F9" s="59" t="s">
        <v>8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9" x14ac:dyDescent="0.25">
      <c r="C10" s="56"/>
      <c r="D10" s="58"/>
      <c r="E10" s="58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99920209.300000012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74450581.430000007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/>
      <c r="P13" s="18"/>
      <c r="Q13" s="2"/>
      <c r="R13" s="4">
        <f>SUM(F13:Q13)</f>
        <v>62251897.039999999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/>
      <c r="P14" s="18"/>
      <c r="Q14" s="2"/>
      <c r="R14" s="4">
        <f t="shared" ref="R14:R77" si="2">SUM(F14:Q14)</f>
        <v>2734000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/>
      <c r="P17" s="18"/>
      <c r="Q17" s="2"/>
      <c r="R17" s="4">
        <f>SUM(F17:Q17)</f>
        <v>9379102.6699999999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15535381.82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/>
      <c r="P19" s="18"/>
      <c r="Q19" s="2"/>
      <c r="R19" s="4">
        <f t="shared" si="2"/>
        <v>10241870.09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/>
      <c r="P23" s="18"/>
      <c r="Q23" s="2"/>
      <c r="R23" s="4">
        <f>SUM(F23:Q23)</f>
        <v>141999.10999999999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/>
      <c r="P25" s="18"/>
      <c r="Q25" s="2"/>
      <c r="R25" s="4">
        <f t="shared" si="2"/>
        <v>1125429.5899999999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P26" s="20"/>
      <c r="Q26" s="2"/>
      <c r="R26" s="4">
        <f t="shared" si="2"/>
        <v>2352538.9700000002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/>
      <c r="P27" s="18"/>
      <c r="Q27" s="2"/>
      <c r="R27" s="4">
        <f t="shared" si="2"/>
        <v>222498.97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8175012.3999999994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/>
      <c r="P31" s="18"/>
      <c r="Q31" s="2"/>
      <c r="R31" s="4">
        <f t="shared" si="2"/>
        <v>419470.78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/>
      <c r="P34" s="18"/>
      <c r="Q34" s="2"/>
      <c r="R34" s="4">
        <f t="shared" si="2"/>
        <v>106938.48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/>
      <c r="P35" s="18"/>
      <c r="Q35" s="2"/>
      <c r="R35" s="4">
        <f t="shared" si="2"/>
        <v>5008817.8899999997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/>
      <c r="P37" s="18"/>
      <c r="Q37" s="2"/>
      <c r="R37" s="4">
        <f t="shared" si="2"/>
        <v>1920332.23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815028.84000000008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P55" s="20"/>
      <c r="Q55" s="2"/>
      <c r="R55" s="4">
        <f t="shared" si="2"/>
        <v>155440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99920209.300000012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44" t="s">
        <v>109</v>
      </c>
      <c r="D87" s="44"/>
      <c r="E87" s="44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44" t="s">
        <v>110</v>
      </c>
      <c r="D88" s="44"/>
      <c r="E88" s="44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5"/>
      <c r="B90" s="46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6"/>
      <c r="B91" s="46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6"/>
      <c r="E98" s="46"/>
      <c r="F98" s="46"/>
      <c r="G98" s="46"/>
      <c r="H98" s="37"/>
      <c r="I98" s="37"/>
      <c r="J98" s="47"/>
      <c r="K98" s="47"/>
      <c r="L98" s="47"/>
      <c r="M98" s="47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42" t="s">
        <v>105</v>
      </c>
      <c r="E99" s="42"/>
      <c r="F99" s="42"/>
      <c r="G99" s="42"/>
      <c r="H99" s="35"/>
      <c r="I99" s="35"/>
      <c r="J99" s="42" t="s">
        <v>100</v>
      </c>
      <c r="K99" s="42"/>
      <c r="L99" s="42"/>
      <c r="M99" s="42"/>
      <c r="N99" s="42"/>
      <c r="O99" s="42"/>
      <c r="P99" s="42"/>
      <c r="Q99" s="42"/>
      <c r="R99" s="35"/>
      <c r="S99" s="36"/>
    </row>
    <row r="100" spans="2:19" customFormat="1" ht="15.75" x14ac:dyDescent="0.25">
      <c r="B100" s="18"/>
      <c r="D100" s="43" t="s">
        <v>101</v>
      </c>
      <c r="E100" s="43"/>
      <c r="F100" s="43"/>
      <c r="G100" s="43"/>
      <c r="H100" s="35"/>
      <c r="I100" s="35"/>
      <c r="J100" s="43" t="s">
        <v>102</v>
      </c>
      <c r="K100" s="43"/>
      <c r="L100" s="43"/>
      <c r="M100" s="43"/>
      <c r="N100" s="43"/>
      <c r="O100" s="43"/>
      <c r="P100" s="43"/>
      <c r="Q100" s="43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D38:E38 K38:N38 D47:E47 K47:N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26</vt:i4>
      </vt:variant>
    </vt:vector>
  </HeadingPairs>
  <TitlesOfParts>
    <vt:vector size="39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GENERAL</vt:lpstr>
      <vt:lpstr>'ABRIL 2023'!Área_de_impresión</vt:lpstr>
      <vt:lpstr>'Agosto 2023'!Área_de_impresión</vt:lpstr>
      <vt:lpstr>'DICIEMBRE 2023'!Área_de_impresión</vt:lpstr>
      <vt:lpstr>'Enero 2023'!Área_de_impresión</vt:lpstr>
      <vt:lpstr>'FEBRERO 2023'!Área_de_impresión</vt:lpstr>
      <vt:lpstr>GENERAL!Área_de_impresión</vt:lpstr>
      <vt:lpstr>'julio 2023'!Área_de_impresión</vt:lpstr>
      <vt:lpstr>'JUNIO 2023'!Área_de_impresión</vt:lpstr>
      <vt:lpstr>'MARZO 2023'!Área_de_impresión</vt:lpstr>
      <vt:lpstr>'MAYO 2023'!Área_de_impresión</vt:lpstr>
      <vt:lpstr>'NOVIEMBRE 2023'!Área_de_impresión</vt:lpstr>
      <vt:lpstr>'OCTUBRE 2023'!Área_de_impresión</vt:lpstr>
      <vt:lpstr>'SEPTIEMBRE 2023'!Área_de_impresión</vt:lpstr>
      <vt:lpstr>'ABRIL 2023'!Títulos_a_imprimir</vt:lpstr>
      <vt:lpstr>'Agosto 2023'!Títulos_a_imprimir</vt:lpstr>
      <vt:lpstr>'DICIEMBRE 2023'!Títulos_a_imprimir</vt:lpstr>
      <vt:lpstr>'Enero 2023'!Títulos_a_imprimir</vt:lpstr>
      <vt:lpstr>'FEBRERO 2023'!Títulos_a_imprimir</vt:lpstr>
      <vt:lpstr>GENERAL!Títulos_a_imprimir</vt:lpstr>
      <vt:lpstr>'julio 2023'!Títulos_a_imprimir</vt:lpstr>
      <vt:lpstr>'JUNIO 2023'!Títulos_a_imprimir</vt:lpstr>
      <vt:lpstr>'MARZO 2023'!Títulos_a_imprimir</vt:lpstr>
      <vt:lpstr>'MAYO 2023'!Títulos_a_imprimir</vt:lpstr>
      <vt:lpstr>'NOVIEMBRE 2023'!Títulos_a_imprimir</vt:lpstr>
      <vt:lpstr>'OCTUBRE 2023'!Títulos_a_imprimir</vt:lpstr>
      <vt:lpstr>'SEPTIEMBRE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2024-12-17T15:24:36Z</cp:lastPrinted>
  <dcterms:created xsi:type="dcterms:W3CDTF">2023-02-10T14:39:51Z</dcterms:created>
  <dcterms:modified xsi:type="dcterms:W3CDTF">2024-12-17T15:27:02Z</dcterms:modified>
</cp:coreProperties>
</file>