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9- Septiembre 2025/"/>
    </mc:Choice>
  </mc:AlternateContent>
  <xr:revisionPtr revIDLastSave="0" documentId="8_{BAC74374-1AF5-4FF5-87D7-883669CAA340}" xr6:coauthVersionLast="47" xr6:coauthVersionMax="47" xr10:uidLastSave="{00000000-0000-0000-0000-000000000000}"/>
  <bookViews>
    <workbookView xWindow="20370" yWindow="-120" windowWidth="20730" windowHeight="11040" xr2:uid="{59CE8343-1B97-4163-8C1F-45F1D64916F7}"/>
  </bookViews>
  <sheets>
    <sheet name="Septiembre 2025" sheetId="14" r:id="rId1"/>
  </sheets>
  <definedNames>
    <definedName name="_xlnm.Print_Area" localSheetId="0">'Septiembre 2025'!$A$1:$P$95</definedName>
    <definedName name="_xlnm.Print_Titles" localSheetId="0">'Septiembre 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5" i="14" l="1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14" i="14"/>
  <c r="N13" i="14"/>
  <c r="N12" i="14"/>
  <c r="N11" i="14"/>
  <c r="M85" i="14"/>
  <c r="M12" i="14"/>
  <c r="M54" i="14"/>
  <c r="M28" i="14"/>
  <c r="M18" i="14"/>
  <c r="N84" i="14"/>
  <c r="E83" i="14"/>
  <c r="N83" i="14" s="1"/>
  <c r="C83" i="14"/>
  <c r="B83" i="14"/>
  <c r="N82" i="14"/>
  <c r="N81" i="14"/>
  <c r="E80" i="14"/>
  <c r="N80" i="14" s="1"/>
  <c r="C80" i="14"/>
  <c r="B80" i="14"/>
  <c r="N79" i="14"/>
  <c r="N78" i="14"/>
  <c r="E77" i="14"/>
  <c r="N77" i="14" s="1"/>
  <c r="C77" i="14"/>
  <c r="B77" i="14"/>
  <c r="B76" i="14" s="1"/>
  <c r="N75" i="14"/>
  <c r="N74" i="14"/>
  <c r="N73" i="14"/>
  <c r="E72" i="14"/>
  <c r="N72" i="14" s="1"/>
  <c r="C72" i="14"/>
  <c r="B72" i="14"/>
  <c r="N71" i="14"/>
  <c r="N70" i="14"/>
  <c r="E69" i="14"/>
  <c r="N69" i="14" s="1"/>
  <c r="C69" i="14"/>
  <c r="B69" i="14"/>
  <c r="N68" i="14"/>
  <c r="N67" i="14"/>
  <c r="N66" i="14"/>
  <c r="N65" i="14"/>
  <c r="E64" i="14"/>
  <c r="N64" i="14" s="1"/>
  <c r="C64" i="14"/>
  <c r="B64" i="14"/>
  <c r="N63" i="14"/>
  <c r="C63" i="14"/>
  <c r="C62" i="14"/>
  <c r="C61" i="14"/>
  <c r="C60" i="14"/>
  <c r="C59" i="14"/>
  <c r="C58" i="14"/>
  <c r="C57" i="14"/>
  <c r="C56" i="14"/>
  <c r="C55" i="14"/>
  <c r="L54" i="14"/>
  <c r="K54" i="14"/>
  <c r="J54" i="14"/>
  <c r="I54" i="14"/>
  <c r="H54" i="14"/>
  <c r="G54" i="14"/>
  <c r="F54" i="14"/>
  <c r="E54" i="14"/>
  <c r="D54" i="14"/>
  <c r="B54" i="14"/>
  <c r="E47" i="14"/>
  <c r="C47" i="14"/>
  <c r="B47" i="14"/>
  <c r="E38" i="14"/>
  <c r="C38" i="14"/>
  <c r="B38" i="14"/>
  <c r="C37" i="14"/>
  <c r="C36" i="14"/>
  <c r="C35" i="14"/>
  <c r="C34" i="14"/>
  <c r="C33" i="14"/>
  <c r="C32" i="14"/>
  <c r="C31" i="14"/>
  <c r="C30" i="14"/>
  <c r="C29" i="14"/>
  <c r="L28" i="14"/>
  <c r="K28" i="14"/>
  <c r="J28" i="14"/>
  <c r="I28" i="14"/>
  <c r="H28" i="14"/>
  <c r="G28" i="14"/>
  <c r="F28" i="14"/>
  <c r="E28" i="14"/>
  <c r="D28" i="14"/>
  <c r="B28" i="14"/>
  <c r="C27" i="14"/>
  <c r="C26" i="14"/>
  <c r="C25" i="14"/>
  <c r="C24" i="14"/>
  <c r="C23" i="14"/>
  <c r="C22" i="14"/>
  <c r="C21" i="14"/>
  <c r="C20" i="14"/>
  <c r="C19" i="14"/>
  <c r="L18" i="14"/>
  <c r="L11" i="14" s="1"/>
  <c r="K18" i="14"/>
  <c r="J18" i="14"/>
  <c r="I18" i="14"/>
  <c r="H18" i="14"/>
  <c r="G18" i="14"/>
  <c r="F18" i="14"/>
  <c r="E18" i="14"/>
  <c r="D18" i="14"/>
  <c r="D11" i="14" s="1"/>
  <c r="B18" i="14"/>
  <c r="C17" i="14"/>
  <c r="C16" i="14"/>
  <c r="C15" i="14"/>
  <c r="C14" i="14"/>
  <c r="C13" i="14"/>
  <c r="L12" i="14"/>
  <c r="K12" i="14"/>
  <c r="J12" i="14"/>
  <c r="I12" i="14"/>
  <c r="I85" i="14" s="1"/>
  <c r="H12" i="14"/>
  <c r="H11" i="14" s="1"/>
  <c r="G12" i="14"/>
  <c r="F12" i="14"/>
  <c r="E12" i="14"/>
  <c r="D12" i="14"/>
  <c r="B12" i="14"/>
  <c r="M11" i="14" l="1"/>
  <c r="C18" i="14"/>
  <c r="K11" i="14"/>
  <c r="C28" i="14"/>
  <c r="F11" i="14"/>
  <c r="J11" i="14"/>
  <c r="G11" i="14"/>
  <c r="E85" i="14"/>
  <c r="C12" i="14"/>
  <c r="I11" i="14"/>
  <c r="E76" i="14"/>
  <c r="N76" i="14" s="1"/>
  <c r="B11" i="14"/>
  <c r="C76" i="14"/>
  <c r="C54" i="14"/>
  <c r="C11" i="14" s="1"/>
  <c r="B85" i="14"/>
  <c r="K85" i="14"/>
  <c r="J85" i="14"/>
  <c r="D85" i="14"/>
  <c r="L85" i="14"/>
  <c r="F85" i="14"/>
  <c r="G85" i="14"/>
  <c r="H85" i="14"/>
  <c r="E11" i="14"/>
  <c r="C85" i="14" l="1"/>
</calcChain>
</file>

<file path=xl/sharedStrings.xml><?xml version="1.0" encoding="utf-8"?>
<sst xmlns="http://schemas.openxmlformats.org/spreadsheetml/2006/main" count="105" uniqueCount="105">
  <si>
    <t>Ministerio de Educación Superior Ciencia y Tecnología (MESCyT)</t>
  </si>
  <si>
    <t>Instituto de Innovación en Biotecnología e Industria (IIBI)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</si>
  <si>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</si>
  <si>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</si>
  <si>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</si>
  <si>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</si>
  <si>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</si>
  <si>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</si>
  <si>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</si>
  <si>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</si>
  <si>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</si>
  <si>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</si>
  <si>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</si>
  <si>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</si>
  <si>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</si>
  <si>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</si>
  <si>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</si>
  <si>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</si>
  <si>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</si>
  <si>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</si>
  <si>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</si>
  <si>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</si>
  <si>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</si>
  <si>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</si>
  <si>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</si>
  <si>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</si>
  <si>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</si>
  <si>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</si>
  <si>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</si>
  <si>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</si>
  <si>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</si>
  <si>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</si>
  <si>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</si>
  <si>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</si>
  <si>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</si>
  <si>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</si>
  <si>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</si>
  <si>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</si>
  <si>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</si>
  <si>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</si>
  <si>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</si>
  <si>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</si>
  <si>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</si>
  <si>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</si>
  <si>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</si>
  <si>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</si>
  <si>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</si>
  <si>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</si>
  <si>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</si>
  <si>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</si>
  <si>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</si>
  <si>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</si>
  <si>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</si>
  <si>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</si>
  <si>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</si>
  <si>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</si>
  <si>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</si>
  <si>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</si>
  <si>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</si>
  <si>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</si>
  <si>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</si>
  <si>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</si>
  <si>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</si>
  <si>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</si>
  <si>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</si>
  <si>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</si>
  <si>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</si>
  <si>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</si>
  <si>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</si>
  <si>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</si>
  <si>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</si>
  <si>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</si>
  <si>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</si>
  <si>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</si>
  <si>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</si>
  <si>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</si>
  <si>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</si>
  <si>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</si>
  <si>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</si>
  <si>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</si>
  <si>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</si>
  <si>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</si>
  <si>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</si>
  <si>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</si>
  <si>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</si>
  <si>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Enc. De Presupuesto</t>
  </si>
  <si>
    <t>Año 2025</t>
  </si>
  <si>
    <t>______________________</t>
  </si>
  <si>
    <t xml:space="preserve">Lic. Elba Amador </t>
  </si>
  <si>
    <t>________________________</t>
  </si>
  <si>
    <t>Enc. Financiero</t>
  </si>
  <si>
    <t xml:space="preserve"> </t>
  </si>
  <si>
    <t>Febrero</t>
  </si>
  <si>
    <t>Fuente: 10 y 30</t>
  </si>
  <si>
    <t>Marzo</t>
  </si>
  <si>
    <t>Abril</t>
  </si>
  <si>
    <t>Mayo</t>
  </si>
  <si>
    <t>Lic. Robert Tejeda</t>
  </si>
  <si>
    <t xml:space="preserve">Junio </t>
  </si>
  <si>
    <t xml:space="preserve">Julio </t>
  </si>
  <si>
    <t xml:space="preserve">Presupuesto Vigente </t>
  </si>
  <si>
    <t>Agosto</t>
  </si>
  <si>
    <t xml:space="preserve">   </t>
  </si>
  <si>
    <t>Septiembre</t>
  </si>
  <si>
    <t>Fecha de imputación: hasta el 30 de Septiembre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</si>
</sst>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43" fontId="3" fillId="0" borderId="6" xfId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10" fontId="3" fillId="0" borderId="0" xfId="3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4" fontId="9" fillId="0" borderId="0" xfId="2" applyFont="1" applyAlignment="1">
      <alignment horizontal="right"/>
    </xf>
    <xf numFmtId="43" fontId="3" fillId="0" borderId="6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43" fontId="2" fillId="2" borderId="7" xfId="0" applyNumberFormat="1" applyFont="1" applyFill="1" applyBorder="1" applyProtection="1">
      <protection locked="0"/>
    </xf>
    <xf numFmtId="43" fontId="2" fillId="2" borderId="7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0" fontId="10" fillId="0" borderId="0" xfId="0" applyFont="1"/>
    <xf numFmtId="0" fontId="7" fillId="0" borderId="0" xfId="0" applyFont="1"/>
    <xf numFmtId="43" fontId="0" fillId="0" borderId="0" xfId="1" applyFont="1" applyAlignment="1" applyProtection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5" xfId="1" applyFont="1" applyFill="1" applyBorder="1" applyAlignment="1" applyProtection="1">
      <alignment horizontal="center" vertical="center" wrapText="1"/>
      <protection locked="0"/>
    </xf>
    <xf numFmtId="43" fontId="2" fillId="2" borderId="9" xfId="1" applyFont="1" applyFill="1" applyBorder="1" applyAlignment="1" applyProtection="1">
      <alignment horizontal="center" vertical="center" wrapText="1"/>
      <protection locked="0"/>
    </xf>
    <xf numFmtId="43" fontId="2" fillId="2" borderId="10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8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923398</xdr:colOff>
      <xdr:row>0</xdr:row>
      <xdr:rowOff>306917</xdr:rowOff>
    </xdr:from>
    <xdr:ext cx="2124602" cy="895553"/>
    <xdr:pic>
      <xdr:nvPicPr>
        <xdr:cNvPr id="2" name="Imagen 1">
          <a:extLst>
            <a:ext uri="{FF2B5EF4-FFF2-40B4-BE49-F238E27FC236}">
              <a16:creationId xmlns:a16="http://schemas.microsoft.com/office/drawing/2014/main" id="{6222B994-25F8-4CE6-9F51-99619287B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6731" y="306917"/>
          <a:ext cx="2124602" cy="895553"/>
        </a:xfrm>
        <a:prstGeom prst="rect">
          <a:avLst/>
        </a:prstGeom>
      </xdr:spPr>
    </xdr:pic>
    <xdr:clientData/>
  </xdr:oneCellAnchor>
  <xdr:twoCellAnchor editAs="oneCell">
    <xdr:from>
      <xdr:col>0</xdr:col>
      <xdr:colOff>130969</xdr:colOff>
      <xdr:row>0</xdr:row>
      <xdr:rowOff>0</xdr:rowOff>
    </xdr:from>
    <xdr:to>
      <xdr:col>1</xdr:col>
      <xdr:colOff>359834</xdr:colOff>
      <xdr:row>6</xdr:row>
      <xdr:rowOff>31750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3B54DB-F657-4843-8EA4-5E1269E12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0"/>
          <a:ext cx="3763698" cy="166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CE76E-E21F-44AA-8C33-22E2C72AF05D}">
  <sheetPr>
    <pageSetUpPr fitToPage="1"/>
  </sheetPr>
  <dimension ref="A1:O99"/>
  <sheetViews>
    <sheetView tabSelected="1" zoomScale="70" zoomScaleNormal="70" zoomScaleSheetLayoutView="70" workbookViewId="0"/>
  </sheetViews>
  <sheetFormatPr baseColWidth="10" defaultColWidth="11.42578125" defaultRowHeight="15" x14ac:dyDescent="0.25"/>
  <cols>
    <col min="1" max="1" width="53" style="1" customWidth="1"/>
    <col min="2" max="4" width="21.85546875" style="2" customWidth="1"/>
    <col min="5" max="5" width="23" style="3" customWidth="1"/>
    <col min="6" max="7" width="19.7109375" style="3" bestFit="1" customWidth="1"/>
    <col min="8" max="8" width="19.28515625" style="3" customWidth="1"/>
    <col min="9" max="13" width="19.7109375" style="3" bestFit="1" customWidth="1"/>
    <col min="14" max="14" width="23.42578125" style="3" customWidth="1"/>
    <col min="15" max="15" width="19.28515625" style="4" bestFit="1" customWidth="1"/>
    <col min="16" max="16384" width="11.42578125" style="1"/>
  </cols>
  <sheetData>
    <row r="1" spans="1:15" ht="26.25" customHeight="1" x14ac:dyDescent="0.25"/>
    <row r="3" spans="1:15" ht="28.5" customHeight="1" x14ac:dyDescent="0.25">
      <c r="A3" s="30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5" ht="21" customHeight="1" x14ac:dyDescent="0.25">
      <c r="A4" s="32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5" ht="15.75" x14ac:dyDescent="0.25">
      <c r="A5" s="34" t="s">
        <v>86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5" ht="21.75" customHeight="1" x14ac:dyDescent="0.25">
      <c r="A6" s="36" t="s">
        <v>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5" ht="15.75" customHeight="1" x14ac:dyDescent="0.25">
      <c r="A7" s="37" t="s">
        <v>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9" spans="1:15" ht="25.5" customHeight="1" x14ac:dyDescent="0.25">
      <c r="A9" s="38" t="s">
        <v>4</v>
      </c>
      <c r="B9" s="39" t="s">
        <v>5</v>
      </c>
      <c r="C9" s="39" t="s">
        <v>6</v>
      </c>
      <c r="D9" s="41" t="s">
        <v>100</v>
      </c>
      <c r="E9" s="43" t="s">
        <v>7</v>
      </c>
      <c r="F9" s="44"/>
      <c r="G9" s="44"/>
      <c r="H9" s="44"/>
      <c r="I9" s="44"/>
      <c r="J9" s="44"/>
      <c r="K9" s="44"/>
      <c r="L9" s="44"/>
      <c r="M9" s="44"/>
      <c r="N9" s="45"/>
    </row>
    <row r="10" spans="1:15" ht="12" customHeight="1" x14ac:dyDescent="0.25">
      <c r="A10" s="38"/>
      <c r="B10" s="40"/>
      <c r="C10" s="40"/>
      <c r="D10" s="42"/>
      <c r="E10" s="5" t="s">
        <v>8</v>
      </c>
      <c r="F10" s="5" t="s">
        <v>92</v>
      </c>
      <c r="G10" s="5" t="s">
        <v>94</v>
      </c>
      <c r="H10" s="5" t="s">
        <v>95</v>
      </c>
      <c r="I10" s="5" t="s">
        <v>96</v>
      </c>
      <c r="J10" s="5" t="s">
        <v>98</v>
      </c>
      <c r="K10" s="5" t="s">
        <v>99</v>
      </c>
      <c r="L10" s="5" t="s">
        <v>101</v>
      </c>
      <c r="M10" s="5" t="s">
        <v>103</v>
      </c>
      <c r="N10" s="5" t="s">
        <v>9</v>
      </c>
    </row>
    <row r="11" spans="1:15" x14ac:dyDescent="0.25">
      <c r="A11" s="6" t="s">
        <v>10</v>
      </c>
      <c r="B11" s="7">
        <f t="shared" ref="B11:M11" si="0">SUM(B12+B18+B28+B38+B47+B54+B64+B69+B72)</f>
        <v>196587449</v>
      </c>
      <c r="C11" s="7">
        <f t="shared" si="0"/>
        <v>12137422.129999999</v>
      </c>
      <c r="D11" s="7">
        <f t="shared" si="0"/>
        <v>208724871.13</v>
      </c>
      <c r="E11" s="7">
        <f t="shared" si="0"/>
        <v>11063048.990000002</v>
      </c>
      <c r="F11" s="7">
        <f t="shared" si="0"/>
        <v>13302938.789999999</v>
      </c>
      <c r="G11" s="7">
        <f t="shared" si="0"/>
        <v>16239684.75</v>
      </c>
      <c r="H11" s="7">
        <f t="shared" si="0"/>
        <v>17233189.52</v>
      </c>
      <c r="I11" s="7">
        <f t="shared" si="0"/>
        <v>13041126.140000001</v>
      </c>
      <c r="J11" s="7">
        <f t="shared" si="0"/>
        <v>14625431.369999999</v>
      </c>
      <c r="K11" s="7">
        <f t="shared" si="0"/>
        <v>20119906.129999999</v>
      </c>
      <c r="L11" s="7">
        <f t="shared" si="0"/>
        <v>17314509.150000002</v>
      </c>
      <c r="M11" s="7">
        <f t="shared" si="0"/>
        <v>14278294.039999999</v>
      </c>
      <c r="N11" s="7">
        <f>SUM(E11:M11)</f>
        <v>137218128.88</v>
      </c>
    </row>
    <row r="12" spans="1:15" s="8" customFormat="1" x14ac:dyDescent="0.25">
      <c r="A12" s="9" t="s">
        <v>11</v>
      </c>
      <c r="B12" s="10">
        <f t="shared" ref="B12:J12" si="1">SUM(B13:B17)</f>
        <v>129538770</v>
      </c>
      <c r="C12" s="10">
        <f t="shared" si="1"/>
        <v>8294432.9499999993</v>
      </c>
      <c r="D12" s="10">
        <f t="shared" si="1"/>
        <v>137833202.94999999</v>
      </c>
      <c r="E12" s="10">
        <f t="shared" si="1"/>
        <v>9920748.160000002</v>
      </c>
      <c r="F12" s="10">
        <f t="shared" si="1"/>
        <v>10064452.99</v>
      </c>
      <c r="G12" s="10">
        <f t="shared" si="1"/>
        <v>10250772.080000002</v>
      </c>
      <c r="H12" s="10">
        <f t="shared" si="1"/>
        <v>10186251.649999999</v>
      </c>
      <c r="I12" s="10">
        <f t="shared" si="1"/>
        <v>10443507.560000001</v>
      </c>
      <c r="J12" s="10">
        <f t="shared" si="1"/>
        <v>10324467.32</v>
      </c>
      <c r="K12" s="10">
        <f>SUM(K13:K17)</f>
        <v>15206998.330000002</v>
      </c>
      <c r="L12" s="10">
        <f>SUM(L13:L17)</f>
        <v>10033643.33</v>
      </c>
      <c r="M12" s="10">
        <f>SUM(M13:M17)</f>
        <v>10113059.289999999</v>
      </c>
      <c r="N12" s="7">
        <f>SUM(E12:M12)</f>
        <v>96543900.710000008</v>
      </c>
      <c r="O12" s="11"/>
    </row>
    <row r="13" spans="1:15" x14ac:dyDescent="0.25">
      <c r="A13" s="12" t="s">
        <v>12</v>
      </c>
      <c r="B13" s="2">
        <v>105820163</v>
      </c>
      <c r="C13" s="2">
        <f>+D13-B13</f>
        <v>6686689.1899999976</v>
      </c>
      <c r="D13" s="2">
        <v>112506852.19</v>
      </c>
      <c r="E13" s="2">
        <v>8352493.1900000004</v>
      </c>
      <c r="F13" s="2">
        <v>8458954.1899999995</v>
      </c>
      <c r="G13" s="2">
        <v>8620493.1900000013</v>
      </c>
      <c r="H13" s="2">
        <v>8562493.1899999995</v>
      </c>
      <c r="I13" s="2">
        <v>8812819.2200000007</v>
      </c>
      <c r="J13" s="2">
        <v>8717296.6099999994</v>
      </c>
      <c r="K13" s="2">
        <v>8374493.1900000004</v>
      </c>
      <c r="L13" s="2">
        <v>8429493.1899999995</v>
      </c>
      <c r="M13" s="2">
        <v>8486993.1899999995</v>
      </c>
      <c r="N13" s="7">
        <f>SUM(E13:M13)</f>
        <v>76815529.159999996</v>
      </c>
      <c r="O13" s="11"/>
    </row>
    <row r="14" spans="1:15" x14ac:dyDescent="0.25">
      <c r="A14" s="12" t="s">
        <v>13</v>
      </c>
      <c r="B14" s="2">
        <v>8800792</v>
      </c>
      <c r="C14" s="2">
        <f t="shared" ref="C14:C17" si="2">+D14-B14</f>
        <v>731000</v>
      </c>
      <c r="D14" s="2">
        <v>9531792</v>
      </c>
      <c r="E14" s="2">
        <v>297000</v>
      </c>
      <c r="F14" s="2">
        <v>318000</v>
      </c>
      <c r="G14" s="2">
        <v>318000</v>
      </c>
      <c r="H14" s="2">
        <v>318000</v>
      </c>
      <c r="I14" s="2">
        <v>318000</v>
      </c>
      <c r="J14" s="2">
        <v>318000</v>
      </c>
      <c r="K14" s="2">
        <v>5554792</v>
      </c>
      <c r="L14" s="2">
        <v>318000</v>
      </c>
      <c r="M14" s="2">
        <v>331000</v>
      </c>
      <c r="N14" s="7">
        <f>SUM(E14:M14)</f>
        <v>8090792</v>
      </c>
      <c r="O14" s="11"/>
    </row>
    <row r="15" spans="1:15" x14ac:dyDescent="0.25">
      <c r="A15" s="12" t="s">
        <v>14</v>
      </c>
      <c r="B15" s="2">
        <v>232000</v>
      </c>
      <c r="C15" s="2">
        <f t="shared" si="2"/>
        <v>-232000</v>
      </c>
      <c r="E15" s="2">
        <v>0</v>
      </c>
      <c r="F15" s="2">
        <v>0</v>
      </c>
      <c r="G15" s="2"/>
      <c r="H15" s="2"/>
      <c r="I15" s="2"/>
      <c r="J15" s="2"/>
      <c r="K15" s="2"/>
      <c r="L15" s="2"/>
      <c r="M15" s="2"/>
      <c r="N15" s="7">
        <f t="shared" ref="N15:N62" si="3">SUM(E15:M15)</f>
        <v>0</v>
      </c>
      <c r="O15" s="11"/>
    </row>
    <row r="16" spans="1:15" x14ac:dyDescent="0.25">
      <c r="A16" s="12" t="s">
        <v>15</v>
      </c>
      <c r="C16" s="2">
        <f t="shared" si="2"/>
        <v>0</v>
      </c>
      <c r="N16" s="7">
        <f t="shared" si="3"/>
        <v>0</v>
      </c>
    </row>
    <row r="17" spans="1:14" x14ac:dyDescent="0.25">
      <c r="A17" s="12" t="s">
        <v>16</v>
      </c>
      <c r="B17" s="2">
        <v>14685815</v>
      </c>
      <c r="C17" s="2">
        <f t="shared" si="2"/>
        <v>1108743.7600000016</v>
      </c>
      <c r="D17" s="2">
        <v>15794558.760000002</v>
      </c>
      <c r="E17" s="3">
        <v>1271254.97</v>
      </c>
      <c r="F17" s="3">
        <v>1287498.8</v>
      </c>
      <c r="G17" s="3">
        <v>1312278.8899999999</v>
      </c>
      <c r="H17" s="3">
        <v>1305758.46</v>
      </c>
      <c r="I17" s="3">
        <v>1312688.3400000001</v>
      </c>
      <c r="J17" s="3">
        <v>1289170.71</v>
      </c>
      <c r="K17" s="3">
        <v>1277713.1399999999</v>
      </c>
      <c r="L17" s="3">
        <v>1286150.1399999999</v>
      </c>
      <c r="M17" s="3">
        <v>1295066.1000000001</v>
      </c>
      <c r="N17" s="7">
        <f t="shared" si="3"/>
        <v>11637579.550000001</v>
      </c>
    </row>
    <row r="18" spans="1:14" s="8" customFormat="1" x14ac:dyDescent="0.25">
      <c r="A18" s="9" t="s">
        <v>17</v>
      </c>
      <c r="B18" s="10">
        <f t="shared" ref="B18:M18" si="4">SUM(B19:B27)</f>
        <v>32193425</v>
      </c>
      <c r="C18" s="10">
        <f t="shared" si="4"/>
        <v>6473546.5700000003</v>
      </c>
      <c r="D18" s="10">
        <f t="shared" si="4"/>
        <v>38666971.57</v>
      </c>
      <c r="E18" s="10">
        <f t="shared" si="4"/>
        <v>1142300.83</v>
      </c>
      <c r="F18" s="10">
        <f t="shared" si="4"/>
        <v>2106245.42</v>
      </c>
      <c r="G18" s="10">
        <f t="shared" si="4"/>
        <v>4196210.5599999996</v>
      </c>
      <c r="H18" s="10">
        <f t="shared" si="4"/>
        <v>4327195.08</v>
      </c>
      <c r="I18" s="10">
        <f t="shared" si="4"/>
        <v>2503356.14</v>
      </c>
      <c r="J18" s="10">
        <f t="shared" si="4"/>
        <v>1699498.5599999998</v>
      </c>
      <c r="K18" s="10">
        <f t="shared" si="4"/>
        <v>2326996.2000000002</v>
      </c>
      <c r="L18" s="10">
        <f t="shared" si="4"/>
        <v>4257901.47</v>
      </c>
      <c r="M18" s="10">
        <f t="shared" si="4"/>
        <v>1328637.5900000001</v>
      </c>
      <c r="N18" s="7">
        <f t="shared" si="3"/>
        <v>23888341.850000001</v>
      </c>
    </row>
    <row r="19" spans="1:14" x14ac:dyDescent="0.25">
      <c r="A19" s="12" t="s">
        <v>18</v>
      </c>
      <c r="B19" s="13">
        <v>15996355</v>
      </c>
      <c r="C19" s="13">
        <f>+D19-B19</f>
        <v>-2831076.24</v>
      </c>
      <c r="D19" s="13">
        <v>13165278.76</v>
      </c>
      <c r="E19" s="2">
        <v>1142300.83</v>
      </c>
      <c r="F19" s="2">
        <v>820803.6</v>
      </c>
      <c r="G19" s="2">
        <v>995426.4</v>
      </c>
      <c r="H19" s="2">
        <v>942176.34</v>
      </c>
      <c r="I19" s="2">
        <v>1662206.62</v>
      </c>
      <c r="J19" s="2">
        <v>1124231.1499999999</v>
      </c>
      <c r="K19" s="2">
        <v>1058044.22</v>
      </c>
      <c r="L19" s="2">
        <v>1705626.73</v>
      </c>
      <c r="M19" s="2">
        <v>1189888.5900000001</v>
      </c>
      <c r="N19" s="7">
        <f t="shared" si="3"/>
        <v>10640704.479999999</v>
      </c>
    </row>
    <row r="20" spans="1:14" x14ac:dyDescent="0.25">
      <c r="A20" s="12" t="s">
        <v>19</v>
      </c>
      <c r="B20" s="13">
        <v>220000</v>
      </c>
      <c r="C20" s="13">
        <f t="shared" ref="C20:C27" si="5">+D20-B20</f>
        <v>160000</v>
      </c>
      <c r="D20" s="13">
        <v>380000</v>
      </c>
      <c r="F20" s="3">
        <v>0</v>
      </c>
      <c r="G20" s="3">
        <v>218279</v>
      </c>
      <c r="H20" s="3">
        <v>103819</v>
      </c>
      <c r="I20" s="3">
        <v>85550</v>
      </c>
      <c r="J20" s="3">
        <v>41300</v>
      </c>
      <c r="K20" s="3">
        <v>0</v>
      </c>
      <c r="M20" s="3">
        <v>21830</v>
      </c>
      <c r="N20" s="7">
        <f t="shared" si="3"/>
        <v>470778</v>
      </c>
    </row>
    <row r="21" spans="1:14" x14ac:dyDescent="0.25">
      <c r="A21" s="12" t="s">
        <v>20</v>
      </c>
      <c r="B21" s="13">
        <v>500000</v>
      </c>
      <c r="C21" s="13">
        <f t="shared" si="5"/>
        <v>-180200</v>
      </c>
      <c r="D21" s="13">
        <v>319800</v>
      </c>
      <c r="H21" s="3">
        <v>0</v>
      </c>
      <c r="N21" s="7">
        <f t="shared" si="3"/>
        <v>0</v>
      </c>
    </row>
    <row r="22" spans="1:14" x14ac:dyDescent="0.25">
      <c r="A22" s="12" t="s">
        <v>21</v>
      </c>
      <c r="B22" s="13">
        <v>200000</v>
      </c>
      <c r="C22" s="13">
        <f t="shared" si="5"/>
        <v>-124240</v>
      </c>
      <c r="D22" s="13">
        <v>75760</v>
      </c>
      <c r="N22" s="7">
        <f t="shared" si="3"/>
        <v>0</v>
      </c>
    </row>
    <row r="23" spans="1:14" x14ac:dyDescent="0.25">
      <c r="A23" s="12" t="s">
        <v>22</v>
      </c>
      <c r="B23" s="13">
        <v>1378778</v>
      </c>
      <c r="C23" s="13">
        <f t="shared" si="5"/>
        <v>0</v>
      </c>
      <c r="D23" s="13">
        <v>1378778</v>
      </c>
      <c r="F23" s="3">
        <v>453980</v>
      </c>
      <c r="G23" s="3">
        <v>538940</v>
      </c>
      <c r="H23" s="3">
        <v>554478.65</v>
      </c>
      <c r="I23" s="3">
        <v>453980</v>
      </c>
      <c r="J23" s="3">
        <v>128818.65</v>
      </c>
      <c r="K23" s="3">
        <v>0</v>
      </c>
      <c r="M23" s="3">
        <v>78510</v>
      </c>
      <c r="N23" s="7">
        <f t="shared" si="3"/>
        <v>2208707.2999999998</v>
      </c>
    </row>
    <row r="24" spans="1:14" x14ac:dyDescent="0.25">
      <c r="A24" s="12" t="s">
        <v>23</v>
      </c>
      <c r="B24" s="13">
        <v>2351292</v>
      </c>
      <c r="C24" s="13">
        <f t="shared" si="5"/>
        <v>0</v>
      </c>
      <c r="D24" s="13">
        <v>2351292</v>
      </c>
      <c r="F24" s="3">
        <v>0</v>
      </c>
      <c r="H24" s="3">
        <v>1770481.18</v>
      </c>
      <c r="I24" s="3">
        <v>0</v>
      </c>
      <c r="N24" s="7">
        <f t="shared" si="3"/>
        <v>1770481.18</v>
      </c>
    </row>
    <row r="25" spans="1:14" x14ac:dyDescent="0.25">
      <c r="A25" s="12" t="s">
        <v>24</v>
      </c>
      <c r="B25" s="13">
        <v>5780000</v>
      </c>
      <c r="C25" s="13">
        <f t="shared" si="5"/>
        <v>7265701.5700000003</v>
      </c>
      <c r="D25" s="13">
        <v>13045701.57</v>
      </c>
      <c r="F25" s="3">
        <v>47996.5</v>
      </c>
      <c r="G25" s="3">
        <v>1096085.79</v>
      </c>
      <c r="H25" s="3">
        <v>564229.11</v>
      </c>
      <c r="I25" s="3">
        <v>121123.79000000001</v>
      </c>
      <c r="J25" s="3">
        <v>234822.56</v>
      </c>
      <c r="K25" s="3">
        <v>1002180.04</v>
      </c>
      <c r="L25" s="3">
        <v>791007.99</v>
      </c>
      <c r="M25" s="3">
        <v>0</v>
      </c>
      <c r="N25" s="7">
        <f t="shared" si="3"/>
        <v>3857445.7800000003</v>
      </c>
    </row>
    <row r="26" spans="1:14" x14ac:dyDescent="0.25">
      <c r="A26" s="12" t="s">
        <v>25</v>
      </c>
      <c r="B26" s="13">
        <v>4790000</v>
      </c>
      <c r="C26" s="13">
        <f t="shared" si="5"/>
        <v>1753361.2400000002</v>
      </c>
      <c r="D26" s="13">
        <v>6543361.2400000002</v>
      </c>
      <c r="F26" s="3">
        <v>393522</v>
      </c>
      <c r="G26" s="3">
        <v>1312764.75</v>
      </c>
      <c r="H26" s="3">
        <v>337966.8</v>
      </c>
      <c r="I26" s="3">
        <v>93591.95</v>
      </c>
      <c r="J26" s="3">
        <v>50417</v>
      </c>
      <c r="K26" s="3">
        <v>19443.939999999999</v>
      </c>
      <c r="L26" s="3">
        <v>1683460</v>
      </c>
      <c r="M26" s="3">
        <v>5310</v>
      </c>
      <c r="N26" s="7">
        <f t="shared" si="3"/>
        <v>3896476.44</v>
      </c>
    </row>
    <row r="27" spans="1:14" x14ac:dyDescent="0.25">
      <c r="A27" s="12" t="s">
        <v>26</v>
      </c>
      <c r="B27" s="13">
        <v>977000</v>
      </c>
      <c r="C27" s="13">
        <f t="shared" si="5"/>
        <v>430000</v>
      </c>
      <c r="D27" s="13">
        <v>1407000</v>
      </c>
      <c r="F27" s="3">
        <v>389943.32</v>
      </c>
      <c r="G27" s="3">
        <v>34714.620000000003</v>
      </c>
      <c r="H27" s="3">
        <v>54044</v>
      </c>
      <c r="I27" s="3">
        <v>86903.78</v>
      </c>
      <c r="J27" s="3">
        <v>119909.2</v>
      </c>
      <c r="K27" s="3">
        <v>247328</v>
      </c>
      <c r="L27" s="3">
        <v>77806.75</v>
      </c>
      <c r="M27" s="3">
        <v>33099</v>
      </c>
      <c r="N27" s="7">
        <f t="shared" si="3"/>
        <v>1043748.6699999999</v>
      </c>
    </row>
    <row r="28" spans="1:14" s="8" customFormat="1" x14ac:dyDescent="0.25">
      <c r="A28" s="9" t="s">
        <v>27</v>
      </c>
      <c r="B28" s="10">
        <f>SUM(B29:B37)</f>
        <v>19596097</v>
      </c>
      <c r="C28" s="10">
        <f>SUM(C29:C37)</f>
        <v>4798565.6100000003</v>
      </c>
      <c r="D28" s="10">
        <f>SUM(D29:D37)</f>
        <v>24394662.609999999</v>
      </c>
      <c r="E28" s="10">
        <f t="shared" ref="E28:M28" si="6">SUM(E29:E37)</f>
        <v>0</v>
      </c>
      <c r="F28" s="10">
        <f t="shared" si="6"/>
        <v>1132240.3799999999</v>
      </c>
      <c r="G28" s="10">
        <f t="shared" si="6"/>
        <v>1792702.1099999999</v>
      </c>
      <c r="H28" s="10">
        <f t="shared" si="6"/>
        <v>2572865.79</v>
      </c>
      <c r="I28" s="10">
        <f t="shared" si="6"/>
        <v>94262.44</v>
      </c>
      <c r="J28" s="10">
        <f t="shared" si="6"/>
        <v>2153713.4499999997</v>
      </c>
      <c r="K28" s="10">
        <f t="shared" si="6"/>
        <v>2410883.29</v>
      </c>
      <c r="L28" s="10">
        <f t="shared" si="6"/>
        <v>1946939.4799999997</v>
      </c>
      <c r="M28" s="10">
        <f t="shared" si="6"/>
        <v>2150279.52</v>
      </c>
      <c r="N28" s="7">
        <f t="shared" si="3"/>
        <v>14253886.460000001</v>
      </c>
    </row>
    <row r="29" spans="1:14" x14ac:dyDescent="0.25">
      <c r="A29" s="12" t="s">
        <v>28</v>
      </c>
      <c r="B29" s="13">
        <v>1300000</v>
      </c>
      <c r="C29" s="13">
        <f>+D29-B29</f>
        <v>-154000</v>
      </c>
      <c r="D29" s="13">
        <v>1146000</v>
      </c>
      <c r="F29" s="3">
        <v>22220</v>
      </c>
      <c r="G29" s="3">
        <v>32280</v>
      </c>
      <c r="H29" s="3">
        <v>199920.34</v>
      </c>
      <c r="J29" s="3">
        <v>105815.55</v>
      </c>
      <c r="K29" s="3">
        <v>52220</v>
      </c>
      <c r="L29" s="3">
        <v>33960</v>
      </c>
      <c r="M29" s="3">
        <v>209835.57</v>
      </c>
      <c r="N29" s="7">
        <f t="shared" si="3"/>
        <v>656251.46</v>
      </c>
    </row>
    <row r="30" spans="1:14" x14ac:dyDescent="0.25">
      <c r="A30" s="12" t="s">
        <v>29</v>
      </c>
      <c r="B30" s="13">
        <v>480784</v>
      </c>
      <c r="C30" s="13">
        <f t="shared" ref="C30:C37" si="7">+D30-B30</f>
        <v>-170000</v>
      </c>
      <c r="D30" s="13">
        <v>310784</v>
      </c>
      <c r="F30" s="3">
        <v>88500</v>
      </c>
      <c r="G30" s="3">
        <v>88500</v>
      </c>
      <c r="H30" s="3">
        <v>0</v>
      </c>
      <c r="K30" s="3">
        <v>0</v>
      </c>
      <c r="M30" s="3">
        <v>44962.44</v>
      </c>
      <c r="N30" s="7">
        <f t="shared" si="3"/>
        <v>221962.44</v>
      </c>
    </row>
    <row r="31" spans="1:14" x14ac:dyDescent="0.25">
      <c r="A31" s="12" t="s">
        <v>30</v>
      </c>
      <c r="B31" s="13">
        <v>628832</v>
      </c>
      <c r="C31" s="13">
        <f t="shared" si="7"/>
        <v>239974</v>
      </c>
      <c r="D31" s="13">
        <v>868806</v>
      </c>
      <c r="F31" s="3">
        <v>12400</v>
      </c>
      <c r="G31" s="3">
        <v>69974</v>
      </c>
      <c r="H31" s="3">
        <v>0</v>
      </c>
      <c r="J31" s="3">
        <v>102376.8</v>
      </c>
      <c r="K31" s="3">
        <v>136656.15</v>
      </c>
      <c r="L31" s="3">
        <v>4325</v>
      </c>
      <c r="M31" s="3">
        <v>48997.81</v>
      </c>
      <c r="N31" s="7">
        <f t="shared" si="3"/>
        <v>374729.75999999995</v>
      </c>
    </row>
    <row r="32" spans="1:14" x14ac:dyDescent="0.25">
      <c r="A32" s="12" t="s">
        <v>31</v>
      </c>
      <c r="B32" s="13">
        <v>200000</v>
      </c>
      <c r="C32" s="13">
        <f t="shared" si="7"/>
        <v>30000</v>
      </c>
      <c r="D32" s="13">
        <v>230000</v>
      </c>
      <c r="F32" s="3">
        <v>34744</v>
      </c>
      <c r="H32" s="3">
        <v>0</v>
      </c>
      <c r="J32" s="3">
        <v>76217.539999999994</v>
      </c>
      <c r="K32" s="3">
        <v>6750</v>
      </c>
      <c r="M32" s="3">
        <v>0</v>
      </c>
      <c r="N32" s="7">
        <f t="shared" si="3"/>
        <v>117711.54</v>
      </c>
    </row>
    <row r="33" spans="1:15" x14ac:dyDescent="0.25">
      <c r="A33" s="12" t="s">
        <v>32</v>
      </c>
      <c r="B33" s="13">
        <v>260087</v>
      </c>
      <c r="C33" s="13">
        <f t="shared" si="7"/>
        <v>-200000</v>
      </c>
      <c r="D33" s="13">
        <v>60087</v>
      </c>
      <c r="F33" s="3">
        <v>0</v>
      </c>
      <c r="I33" s="3">
        <v>30229.599999999999</v>
      </c>
      <c r="N33" s="7">
        <f t="shared" si="3"/>
        <v>30229.599999999999</v>
      </c>
    </row>
    <row r="34" spans="1:15" x14ac:dyDescent="0.25">
      <c r="A34" s="12" t="s">
        <v>33</v>
      </c>
      <c r="B34" s="13">
        <v>208214</v>
      </c>
      <c r="C34" s="13">
        <f t="shared" si="7"/>
        <v>55000</v>
      </c>
      <c r="D34" s="13">
        <v>263214</v>
      </c>
      <c r="I34" s="3">
        <v>0</v>
      </c>
      <c r="J34" s="3">
        <v>238.74</v>
      </c>
      <c r="K34" s="3">
        <v>2690.4</v>
      </c>
      <c r="L34" s="3">
        <v>37187.46</v>
      </c>
      <c r="M34" s="3">
        <v>0</v>
      </c>
      <c r="N34" s="7">
        <f t="shared" si="3"/>
        <v>40116.6</v>
      </c>
    </row>
    <row r="35" spans="1:15" x14ac:dyDescent="0.25">
      <c r="A35" s="12" t="s">
        <v>34</v>
      </c>
      <c r="B35" s="13">
        <v>12904381</v>
      </c>
      <c r="C35" s="13">
        <f t="shared" si="7"/>
        <v>3607000</v>
      </c>
      <c r="D35" s="13">
        <v>16511381</v>
      </c>
      <c r="F35" s="3">
        <v>825252</v>
      </c>
      <c r="G35" s="3">
        <v>864500</v>
      </c>
      <c r="H35" s="3">
        <v>1791331.5</v>
      </c>
      <c r="I35" s="3">
        <v>40013.800000000003</v>
      </c>
      <c r="J35" s="3">
        <v>1590873.48</v>
      </c>
      <c r="K35" s="3">
        <v>1551638.4</v>
      </c>
      <c r="L35" s="3">
        <v>1391857.0699999998</v>
      </c>
      <c r="M35" s="3">
        <v>1208111.02</v>
      </c>
      <c r="N35" s="7">
        <f t="shared" si="3"/>
        <v>9263577.2699999996</v>
      </c>
    </row>
    <row r="36" spans="1:15" x14ac:dyDescent="0.25">
      <c r="A36" s="12" t="s">
        <v>35</v>
      </c>
      <c r="C36" s="13">
        <f t="shared" si="7"/>
        <v>0</v>
      </c>
      <c r="F36" s="3">
        <v>149124.38</v>
      </c>
      <c r="H36" s="3">
        <v>581613.94999999995</v>
      </c>
      <c r="I36" s="3">
        <v>0</v>
      </c>
      <c r="N36" s="7">
        <f t="shared" si="3"/>
        <v>730738.33</v>
      </c>
    </row>
    <row r="37" spans="1:15" x14ac:dyDescent="0.25">
      <c r="A37" s="12" t="s">
        <v>36</v>
      </c>
      <c r="B37" s="13">
        <v>3613799</v>
      </c>
      <c r="C37" s="13">
        <f t="shared" si="7"/>
        <v>1390591.6100000003</v>
      </c>
      <c r="D37" s="13">
        <v>5004390.6100000003</v>
      </c>
      <c r="G37" s="3">
        <v>737448.11</v>
      </c>
      <c r="I37" s="3">
        <v>24019.040000000001</v>
      </c>
      <c r="J37" s="3">
        <v>278191.34000000003</v>
      </c>
      <c r="K37" s="3">
        <v>660928.34</v>
      </c>
      <c r="L37" s="3">
        <v>479609.95</v>
      </c>
      <c r="M37" s="3">
        <v>638372.68000000005</v>
      </c>
      <c r="N37" s="7">
        <f t="shared" si="3"/>
        <v>2818569.4600000004</v>
      </c>
    </row>
    <row r="38" spans="1:15" s="8" customFormat="1" hidden="1" x14ac:dyDescent="0.25">
      <c r="A38" s="9" t="s">
        <v>37</v>
      </c>
      <c r="B38" s="10">
        <f t="shared" ref="B38:C38" si="8">SUM(B39:B46)</f>
        <v>0</v>
      </c>
      <c r="C38" s="10">
        <f t="shared" si="8"/>
        <v>0</v>
      </c>
      <c r="D38" s="10"/>
      <c r="E38" s="10">
        <f>SUM(E39:E46)</f>
        <v>0</v>
      </c>
      <c r="F38" s="10"/>
      <c r="G38" s="10"/>
      <c r="H38" s="10"/>
      <c r="I38" s="10">
        <v>0</v>
      </c>
      <c r="J38" s="10"/>
      <c r="K38" s="10"/>
      <c r="L38" s="10"/>
      <c r="M38" s="10"/>
      <c r="N38" s="7">
        <f t="shared" si="3"/>
        <v>0</v>
      </c>
      <c r="O38" s="11"/>
    </row>
    <row r="39" spans="1:15" hidden="1" x14ac:dyDescent="0.25">
      <c r="A39" s="12" t="s">
        <v>38</v>
      </c>
      <c r="B39" s="2">
        <v>0</v>
      </c>
      <c r="C39" s="2">
        <v>0</v>
      </c>
      <c r="E39" s="2">
        <v>0</v>
      </c>
      <c r="F39" s="2"/>
      <c r="G39" s="2"/>
      <c r="H39" s="2"/>
      <c r="I39" s="2">
        <v>426520</v>
      </c>
      <c r="J39" s="2"/>
      <c r="K39" s="2"/>
      <c r="L39" s="2"/>
      <c r="M39" s="2"/>
      <c r="N39" s="7">
        <f t="shared" si="3"/>
        <v>426520</v>
      </c>
    </row>
    <row r="40" spans="1:15" hidden="1" x14ac:dyDescent="0.25">
      <c r="A40" s="12" t="s">
        <v>39</v>
      </c>
      <c r="B40" s="2">
        <v>0</v>
      </c>
      <c r="C40" s="2">
        <v>0</v>
      </c>
      <c r="E40" s="2">
        <v>0</v>
      </c>
      <c r="F40" s="2"/>
      <c r="G40" s="2"/>
      <c r="H40" s="2"/>
      <c r="I40" s="2"/>
      <c r="J40" s="2"/>
      <c r="K40" s="2"/>
      <c r="L40" s="2"/>
      <c r="M40" s="2"/>
      <c r="N40" s="7">
        <f t="shared" si="3"/>
        <v>0</v>
      </c>
    </row>
    <row r="41" spans="1:15" hidden="1" x14ac:dyDescent="0.25">
      <c r="A41" s="12" t="s">
        <v>40</v>
      </c>
      <c r="B41" s="2">
        <v>0</v>
      </c>
      <c r="C41" s="2">
        <v>0</v>
      </c>
      <c r="E41" s="2">
        <v>0</v>
      </c>
      <c r="F41" s="2"/>
      <c r="G41" s="2"/>
      <c r="H41" s="2"/>
      <c r="I41" s="2"/>
      <c r="J41" s="2"/>
      <c r="K41" s="2"/>
      <c r="L41" s="2"/>
      <c r="M41" s="2"/>
      <c r="N41" s="7">
        <f t="shared" si="3"/>
        <v>0</v>
      </c>
    </row>
    <row r="42" spans="1:15" hidden="1" x14ac:dyDescent="0.25">
      <c r="A42" s="12" t="s">
        <v>41</v>
      </c>
      <c r="B42" s="2">
        <v>0</v>
      </c>
      <c r="C42" s="2">
        <v>0</v>
      </c>
      <c r="E42" s="2">
        <v>0</v>
      </c>
      <c r="F42" s="2"/>
      <c r="G42" s="2"/>
      <c r="H42" s="2"/>
      <c r="I42" s="2"/>
      <c r="J42" s="2"/>
      <c r="K42" s="2"/>
      <c r="L42" s="2"/>
      <c r="M42" s="2"/>
      <c r="N42" s="7">
        <f t="shared" si="3"/>
        <v>0</v>
      </c>
    </row>
    <row r="43" spans="1:15" hidden="1" x14ac:dyDescent="0.25">
      <c r="A43" s="12" t="s">
        <v>42</v>
      </c>
      <c r="B43" s="2">
        <v>0</v>
      </c>
      <c r="C43" s="2">
        <v>0</v>
      </c>
      <c r="E43" s="2">
        <v>0</v>
      </c>
      <c r="F43" s="2"/>
      <c r="G43" s="2"/>
      <c r="H43" s="2"/>
      <c r="I43" s="2"/>
      <c r="J43" s="2"/>
      <c r="K43" s="2"/>
      <c r="L43" s="2"/>
      <c r="M43" s="2"/>
      <c r="N43" s="7">
        <f t="shared" si="3"/>
        <v>0</v>
      </c>
    </row>
    <row r="44" spans="1:15" hidden="1" x14ac:dyDescent="0.25">
      <c r="A44" s="12" t="s">
        <v>43</v>
      </c>
      <c r="B44" s="2">
        <v>0</v>
      </c>
      <c r="C44" s="2">
        <v>0</v>
      </c>
      <c r="E44" s="2">
        <v>0</v>
      </c>
      <c r="F44" s="2"/>
      <c r="G44" s="2"/>
      <c r="H44" s="2"/>
      <c r="I44" s="2"/>
      <c r="J44" s="2"/>
      <c r="K44" s="2"/>
      <c r="L44" s="2"/>
      <c r="M44" s="2"/>
      <c r="N44" s="7">
        <f t="shared" si="3"/>
        <v>0</v>
      </c>
    </row>
    <row r="45" spans="1:15" hidden="1" x14ac:dyDescent="0.25">
      <c r="A45" s="12" t="s">
        <v>44</v>
      </c>
      <c r="B45" s="2">
        <v>0</v>
      </c>
      <c r="C45" s="2">
        <v>0</v>
      </c>
      <c r="E45" s="2">
        <v>0</v>
      </c>
      <c r="F45" s="2"/>
      <c r="G45" s="2"/>
      <c r="H45" s="2"/>
      <c r="I45" s="2"/>
      <c r="J45" s="2"/>
      <c r="K45" s="2"/>
      <c r="L45" s="2"/>
      <c r="M45" s="2"/>
      <c r="N45" s="7">
        <f t="shared" si="3"/>
        <v>0</v>
      </c>
    </row>
    <row r="46" spans="1:15" hidden="1" x14ac:dyDescent="0.25">
      <c r="A46" s="12" t="s">
        <v>45</v>
      </c>
      <c r="B46" s="2">
        <v>0</v>
      </c>
      <c r="C46" s="2">
        <v>0</v>
      </c>
      <c r="E46" s="2">
        <v>0</v>
      </c>
      <c r="F46" s="2"/>
      <c r="G46" s="2"/>
      <c r="H46" s="2"/>
      <c r="I46" s="2"/>
      <c r="J46" s="2"/>
      <c r="K46" s="2"/>
      <c r="L46" s="2"/>
      <c r="M46" s="2"/>
      <c r="N46" s="7">
        <f t="shared" si="3"/>
        <v>0</v>
      </c>
    </row>
    <row r="47" spans="1:15" s="8" customFormat="1" hidden="1" x14ac:dyDescent="0.25">
      <c r="A47" s="9" t="s">
        <v>46</v>
      </c>
      <c r="B47" s="10">
        <f t="shared" ref="B47:C47" si="9">SUM(B48:B53)</f>
        <v>0</v>
      </c>
      <c r="C47" s="10">
        <f t="shared" si="9"/>
        <v>0</v>
      </c>
      <c r="D47" s="10"/>
      <c r="E47" s="10">
        <f>SUM(E48:E53)</f>
        <v>0</v>
      </c>
      <c r="F47" s="10"/>
      <c r="G47" s="10"/>
      <c r="H47" s="10"/>
      <c r="I47" s="10"/>
      <c r="J47" s="10"/>
      <c r="K47" s="10"/>
      <c r="L47" s="10"/>
      <c r="M47" s="10"/>
      <c r="N47" s="7">
        <f t="shared" si="3"/>
        <v>0</v>
      </c>
      <c r="O47" s="11"/>
    </row>
    <row r="48" spans="1:15" hidden="1" x14ac:dyDescent="0.25">
      <c r="A48" s="12" t="s">
        <v>47</v>
      </c>
      <c r="B48" s="2">
        <v>0</v>
      </c>
      <c r="C48" s="2">
        <v>0</v>
      </c>
      <c r="E48" s="2">
        <v>0</v>
      </c>
      <c r="F48" s="2"/>
      <c r="G48" s="2"/>
      <c r="H48" s="2"/>
      <c r="I48" s="2"/>
      <c r="J48" s="2"/>
      <c r="K48" s="2"/>
      <c r="L48" s="2"/>
      <c r="M48" s="2"/>
      <c r="N48" s="7">
        <f t="shared" si="3"/>
        <v>0</v>
      </c>
    </row>
    <row r="49" spans="1:14" hidden="1" x14ac:dyDescent="0.25">
      <c r="A49" s="12" t="s">
        <v>48</v>
      </c>
      <c r="B49" s="2">
        <v>0</v>
      </c>
      <c r="C49" s="2">
        <v>0</v>
      </c>
      <c r="E49" s="2">
        <v>0</v>
      </c>
      <c r="F49" s="2"/>
      <c r="G49" s="2"/>
      <c r="H49" s="2"/>
      <c r="I49" s="2"/>
      <c r="J49" s="2"/>
      <c r="K49" s="2"/>
      <c r="L49" s="2"/>
      <c r="M49" s="2"/>
      <c r="N49" s="7">
        <f t="shared" si="3"/>
        <v>0</v>
      </c>
    </row>
    <row r="50" spans="1:14" hidden="1" x14ac:dyDescent="0.25">
      <c r="A50" s="12" t="s">
        <v>49</v>
      </c>
      <c r="B50" s="2">
        <v>0</v>
      </c>
      <c r="C50" s="2">
        <v>0</v>
      </c>
      <c r="E50" s="2">
        <v>0</v>
      </c>
      <c r="F50" s="2"/>
      <c r="G50" s="2"/>
      <c r="H50" s="2"/>
      <c r="I50" s="2"/>
      <c r="J50" s="2"/>
      <c r="K50" s="2"/>
      <c r="L50" s="2"/>
      <c r="M50" s="2"/>
      <c r="N50" s="7">
        <f t="shared" si="3"/>
        <v>0</v>
      </c>
    </row>
    <row r="51" spans="1:14" hidden="1" x14ac:dyDescent="0.25">
      <c r="A51" s="12" t="s">
        <v>50</v>
      </c>
      <c r="B51" s="2">
        <v>0</v>
      </c>
      <c r="C51" s="2">
        <v>0</v>
      </c>
      <c r="E51" s="2">
        <v>0</v>
      </c>
      <c r="F51" s="2"/>
      <c r="G51" s="2"/>
      <c r="H51" s="2"/>
      <c r="I51" s="2"/>
      <c r="J51" s="2"/>
      <c r="K51" s="2"/>
      <c r="L51" s="2"/>
      <c r="M51" s="2"/>
      <c r="N51" s="7">
        <f t="shared" si="3"/>
        <v>0</v>
      </c>
    </row>
    <row r="52" spans="1:14" hidden="1" x14ac:dyDescent="0.25">
      <c r="A52" s="12" t="s">
        <v>51</v>
      </c>
      <c r="B52" s="2">
        <v>0</v>
      </c>
      <c r="C52" s="2">
        <v>0</v>
      </c>
      <c r="E52" s="2">
        <v>0</v>
      </c>
      <c r="F52" s="2"/>
      <c r="G52" s="2"/>
      <c r="H52" s="2"/>
      <c r="I52" s="2"/>
      <c r="J52" s="2"/>
      <c r="K52" s="2"/>
      <c r="L52" s="2"/>
      <c r="M52" s="2"/>
      <c r="N52" s="7">
        <f t="shared" si="3"/>
        <v>0</v>
      </c>
    </row>
    <row r="53" spans="1:14" hidden="1" x14ac:dyDescent="0.25">
      <c r="A53" s="12" t="s">
        <v>52</v>
      </c>
      <c r="B53" s="2">
        <v>0</v>
      </c>
      <c r="C53" s="2">
        <v>0</v>
      </c>
      <c r="E53" s="2">
        <v>0</v>
      </c>
      <c r="F53" s="2"/>
      <c r="G53" s="2"/>
      <c r="H53" s="2"/>
      <c r="I53" s="2"/>
      <c r="J53" s="2"/>
      <c r="K53" s="2"/>
      <c r="L53" s="2"/>
      <c r="M53" s="2"/>
      <c r="N53" s="7">
        <f t="shared" si="3"/>
        <v>0</v>
      </c>
    </row>
    <row r="54" spans="1:14" s="8" customFormat="1" x14ac:dyDescent="0.25">
      <c r="A54" s="9" t="s">
        <v>53</v>
      </c>
      <c r="B54" s="10">
        <f>SUM(B55:B63)</f>
        <v>15259157</v>
      </c>
      <c r="C54" s="10">
        <f>SUM(C55:C63)</f>
        <v>-7429123</v>
      </c>
      <c r="D54" s="10">
        <f>SUM(D55:D63)</f>
        <v>7830034</v>
      </c>
      <c r="E54" s="10">
        <f t="shared" ref="E54:M54" si="10">SUM(E55:E63)</f>
        <v>0</v>
      </c>
      <c r="F54" s="10">
        <f t="shared" si="10"/>
        <v>0</v>
      </c>
      <c r="G54" s="10">
        <f t="shared" si="10"/>
        <v>0</v>
      </c>
      <c r="H54" s="10">
        <f t="shared" si="10"/>
        <v>146877</v>
      </c>
      <c r="I54" s="10">
        <f t="shared" si="10"/>
        <v>0</v>
      </c>
      <c r="J54" s="10">
        <f t="shared" si="10"/>
        <v>447752.04</v>
      </c>
      <c r="K54" s="10">
        <f t="shared" si="10"/>
        <v>175028.31</v>
      </c>
      <c r="L54" s="10">
        <f t="shared" si="10"/>
        <v>1076024.8699999999</v>
      </c>
      <c r="M54" s="10">
        <f t="shared" si="10"/>
        <v>686317.64</v>
      </c>
      <c r="N54" s="7">
        <f t="shared" si="3"/>
        <v>2531999.86</v>
      </c>
    </row>
    <row r="55" spans="1:14" x14ac:dyDescent="0.25">
      <c r="A55" s="12" t="s">
        <v>54</v>
      </c>
      <c r="B55" s="13">
        <v>4242878</v>
      </c>
      <c r="C55" s="13">
        <f>+D55-B55</f>
        <v>-1427767.2599999998</v>
      </c>
      <c r="D55" s="13">
        <v>2815110.74</v>
      </c>
      <c r="J55" s="3">
        <v>235889.3</v>
      </c>
      <c r="K55" s="3">
        <v>51676.92</v>
      </c>
      <c r="L55" s="3">
        <v>767176.79999999993</v>
      </c>
      <c r="M55" s="3">
        <v>669665.48</v>
      </c>
      <c r="N55" s="7">
        <f t="shared" si="3"/>
        <v>1724408.5</v>
      </c>
    </row>
    <row r="56" spans="1:14" x14ac:dyDescent="0.25">
      <c r="A56" s="12" t="s">
        <v>55</v>
      </c>
      <c r="B56" s="13"/>
      <c r="C56" s="13">
        <f t="shared" ref="C56:C63" si="11">+D56-B56</f>
        <v>150000</v>
      </c>
      <c r="D56" s="2">
        <v>150000</v>
      </c>
      <c r="L56" s="3">
        <v>45890.2</v>
      </c>
      <c r="N56" s="7">
        <f t="shared" si="3"/>
        <v>45890.2</v>
      </c>
    </row>
    <row r="57" spans="1:14" x14ac:dyDescent="0.25">
      <c r="A57" s="12" t="s">
        <v>56</v>
      </c>
      <c r="B57" s="13">
        <v>11016279</v>
      </c>
      <c r="C57" s="13">
        <f t="shared" si="11"/>
        <v>-7062947.79</v>
      </c>
      <c r="D57" s="13">
        <v>3953331.21</v>
      </c>
      <c r="K57" s="3">
        <v>63233.13</v>
      </c>
      <c r="L57" s="3">
        <v>232707.39</v>
      </c>
      <c r="M57" s="3">
        <v>16652.16</v>
      </c>
      <c r="N57" s="7">
        <f t="shared" si="3"/>
        <v>312592.68</v>
      </c>
    </row>
    <row r="58" spans="1:14" x14ac:dyDescent="0.25">
      <c r="A58" s="12" t="s">
        <v>57</v>
      </c>
      <c r="B58" s="13"/>
      <c r="C58" s="13">
        <f t="shared" si="11"/>
        <v>0</v>
      </c>
      <c r="D58" s="13"/>
      <c r="N58" s="7">
        <f t="shared" si="3"/>
        <v>0</v>
      </c>
    </row>
    <row r="59" spans="1:14" x14ac:dyDescent="0.25">
      <c r="A59" s="12" t="s">
        <v>58</v>
      </c>
      <c r="B59" s="2">
        <v>0</v>
      </c>
      <c r="C59" s="13">
        <f t="shared" si="11"/>
        <v>764715.05</v>
      </c>
      <c r="D59" s="2">
        <v>764715.05</v>
      </c>
      <c r="J59" s="3">
        <v>211862.74</v>
      </c>
      <c r="K59" s="3">
        <v>60118.26</v>
      </c>
      <c r="L59" s="3">
        <v>30250.48</v>
      </c>
      <c r="N59" s="7">
        <f t="shared" si="3"/>
        <v>302231.48</v>
      </c>
    </row>
    <row r="60" spans="1:14" x14ac:dyDescent="0.25">
      <c r="A60" s="12" t="s">
        <v>59</v>
      </c>
      <c r="B60" s="2">
        <v>0</v>
      </c>
      <c r="C60" s="13">
        <f t="shared" si="11"/>
        <v>0</v>
      </c>
      <c r="E60" s="2"/>
      <c r="F60" s="2"/>
      <c r="G60" s="2"/>
      <c r="H60" s="2"/>
      <c r="I60" s="2"/>
      <c r="J60" s="2"/>
      <c r="K60" s="2"/>
      <c r="L60" s="2"/>
      <c r="M60" s="2"/>
      <c r="N60" s="7">
        <f t="shared" si="3"/>
        <v>0</v>
      </c>
    </row>
    <row r="61" spans="1:14" x14ac:dyDescent="0.25">
      <c r="A61" s="12" t="s">
        <v>60</v>
      </c>
      <c r="B61" s="2">
        <v>0</v>
      </c>
      <c r="C61" s="13">
        <f t="shared" si="11"/>
        <v>0</v>
      </c>
      <c r="E61" s="2"/>
      <c r="F61" s="2"/>
      <c r="G61" s="2"/>
      <c r="H61" s="2"/>
      <c r="I61" s="2"/>
      <c r="J61" s="2"/>
      <c r="K61" s="2"/>
      <c r="L61" s="2"/>
      <c r="M61" s="2"/>
      <c r="N61" s="7">
        <f t="shared" si="3"/>
        <v>0</v>
      </c>
    </row>
    <row r="62" spans="1:14" x14ac:dyDescent="0.25">
      <c r="A62" s="12" t="s">
        <v>61</v>
      </c>
      <c r="B62" s="2">
        <v>0</v>
      </c>
      <c r="C62" s="13">
        <f t="shared" si="11"/>
        <v>146877</v>
      </c>
      <c r="D62" s="2">
        <v>146877</v>
      </c>
      <c r="E62" s="2"/>
      <c r="F62" s="2"/>
      <c r="G62" s="2"/>
      <c r="H62" s="2">
        <v>146877</v>
      </c>
      <c r="I62" s="2"/>
      <c r="J62" s="2"/>
      <c r="K62" s="2"/>
      <c r="L62" s="2"/>
      <c r="M62" s="2"/>
      <c r="N62" s="7">
        <f t="shared" si="3"/>
        <v>146877</v>
      </c>
    </row>
    <row r="63" spans="1:14" x14ac:dyDescent="0.25">
      <c r="A63" s="12" t="s">
        <v>62</v>
      </c>
      <c r="B63" s="13"/>
      <c r="C63" s="13">
        <f t="shared" si="11"/>
        <v>0</v>
      </c>
      <c r="D63" s="13"/>
      <c r="E63" s="2"/>
      <c r="F63" s="2"/>
      <c r="G63" s="2"/>
      <c r="H63" s="2"/>
      <c r="I63" s="2"/>
      <c r="J63" s="2"/>
      <c r="K63" s="2"/>
      <c r="L63" s="2"/>
      <c r="M63" s="2"/>
      <c r="N63" s="7">
        <f>SUM(E63:I63)</f>
        <v>0</v>
      </c>
    </row>
    <row r="64" spans="1:14" hidden="1" x14ac:dyDescent="0.25">
      <c r="A64" s="9" t="s">
        <v>63</v>
      </c>
      <c r="B64" s="10">
        <f t="shared" ref="B64:C64" si="12">SUM(B65:B68)</f>
        <v>0</v>
      </c>
      <c r="C64" s="10">
        <f t="shared" si="12"/>
        <v>0</v>
      </c>
      <c r="D64" s="10"/>
      <c r="E64" s="10">
        <f>SUM(E65:E68)</f>
        <v>0</v>
      </c>
      <c r="F64" s="10"/>
      <c r="G64" s="10"/>
      <c r="H64" s="10"/>
      <c r="I64" s="10"/>
      <c r="J64" s="10"/>
      <c r="K64" s="10"/>
      <c r="L64" s="10"/>
      <c r="M64" s="10"/>
      <c r="N64" s="10">
        <f t="shared" ref="N64:N84" si="13">SUM(E64:E64)</f>
        <v>0</v>
      </c>
    </row>
    <row r="65" spans="1:15" hidden="1" x14ac:dyDescent="0.25">
      <c r="A65" s="12" t="s">
        <v>64</v>
      </c>
      <c r="B65" s="2">
        <v>0</v>
      </c>
      <c r="C65" s="2">
        <v>0</v>
      </c>
      <c r="E65" s="2"/>
      <c r="F65" s="2"/>
      <c r="G65" s="2"/>
      <c r="H65" s="2"/>
      <c r="I65" s="2"/>
      <c r="J65" s="2"/>
      <c r="K65" s="2"/>
      <c r="L65" s="2"/>
      <c r="M65" s="2"/>
      <c r="N65" s="3">
        <f t="shared" si="13"/>
        <v>0</v>
      </c>
    </row>
    <row r="66" spans="1:15" hidden="1" x14ac:dyDescent="0.25">
      <c r="A66" s="12" t="s">
        <v>65</v>
      </c>
      <c r="B66" s="2">
        <v>0</v>
      </c>
      <c r="C66" s="2">
        <v>0</v>
      </c>
      <c r="E66" s="2"/>
      <c r="F66" s="2"/>
      <c r="G66" s="2"/>
      <c r="H66" s="2"/>
      <c r="I66" s="2"/>
      <c r="J66" s="2"/>
      <c r="K66" s="2"/>
      <c r="L66" s="2"/>
      <c r="M66" s="2"/>
      <c r="N66" s="3">
        <f t="shared" si="13"/>
        <v>0</v>
      </c>
    </row>
    <row r="67" spans="1:15" hidden="1" x14ac:dyDescent="0.25">
      <c r="A67" s="12" t="s">
        <v>66</v>
      </c>
      <c r="B67" s="2">
        <v>0</v>
      </c>
      <c r="C67" s="2">
        <v>0</v>
      </c>
      <c r="E67" s="2"/>
      <c r="F67" s="2"/>
      <c r="G67" s="2"/>
      <c r="H67" s="2"/>
      <c r="I67" s="2"/>
      <c r="J67" s="2"/>
      <c r="K67" s="2"/>
      <c r="L67" s="2"/>
      <c r="M67" s="2"/>
      <c r="N67" s="3">
        <f t="shared" si="13"/>
        <v>0</v>
      </c>
    </row>
    <row r="68" spans="1:15" hidden="1" x14ac:dyDescent="0.25">
      <c r="A68" s="12" t="s">
        <v>67</v>
      </c>
      <c r="B68" s="2">
        <v>0</v>
      </c>
      <c r="C68" s="2">
        <v>0</v>
      </c>
      <c r="E68" s="2"/>
      <c r="F68" s="2"/>
      <c r="G68" s="2"/>
      <c r="H68" s="2"/>
      <c r="I68" s="2"/>
      <c r="J68" s="2"/>
      <c r="K68" s="2"/>
      <c r="L68" s="2"/>
      <c r="M68" s="2"/>
      <c r="N68" s="3">
        <f t="shared" si="13"/>
        <v>0</v>
      </c>
    </row>
    <row r="69" spans="1:15" hidden="1" x14ac:dyDescent="0.25">
      <c r="A69" s="9" t="s">
        <v>68</v>
      </c>
      <c r="B69" s="10">
        <f t="shared" ref="B69:C69" si="14">SUM(B70:B71)</f>
        <v>0</v>
      </c>
      <c r="C69" s="10">
        <f t="shared" si="14"/>
        <v>0</v>
      </c>
      <c r="D69" s="10"/>
      <c r="E69" s="10">
        <f>SUM(E70:E71)</f>
        <v>0</v>
      </c>
      <c r="F69" s="10"/>
      <c r="G69" s="10"/>
      <c r="H69" s="10"/>
      <c r="I69" s="10"/>
      <c r="J69" s="10"/>
      <c r="K69" s="10"/>
      <c r="L69" s="10"/>
      <c r="M69" s="10"/>
      <c r="N69" s="10">
        <f t="shared" si="13"/>
        <v>0</v>
      </c>
    </row>
    <row r="70" spans="1:15" hidden="1" x14ac:dyDescent="0.25">
      <c r="A70" s="12" t="s">
        <v>69</v>
      </c>
      <c r="B70" s="2">
        <v>0</v>
      </c>
      <c r="C70" s="2">
        <v>0</v>
      </c>
      <c r="N70" s="3">
        <f t="shared" si="13"/>
        <v>0</v>
      </c>
    </row>
    <row r="71" spans="1:15" hidden="1" x14ac:dyDescent="0.25">
      <c r="A71" s="12" t="s">
        <v>70</v>
      </c>
      <c r="B71" s="2">
        <v>0</v>
      </c>
      <c r="C71" s="2">
        <v>0</v>
      </c>
      <c r="N71" s="3">
        <f t="shared" si="13"/>
        <v>0</v>
      </c>
    </row>
    <row r="72" spans="1:15" hidden="1" x14ac:dyDescent="0.25">
      <c r="A72" s="9" t="s">
        <v>71</v>
      </c>
      <c r="B72" s="10">
        <f t="shared" ref="B72:C72" si="15">SUM(B73:B75)</f>
        <v>0</v>
      </c>
      <c r="C72" s="10">
        <f t="shared" si="15"/>
        <v>0</v>
      </c>
      <c r="D72" s="10"/>
      <c r="E72" s="10">
        <f>SUM(E73:E75)</f>
        <v>0</v>
      </c>
      <c r="F72" s="10"/>
      <c r="G72" s="10"/>
      <c r="H72" s="10"/>
      <c r="I72" s="10"/>
      <c r="J72" s="10"/>
      <c r="K72" s="10"/>
      <c r="L72" s="10"/>
      <c r="M72" s="10"/>
      <c r="N72" s="10">
        <f t="shared" si="13"/>
        <v>0</v>
      </c>
    </row>
    <row r="73" spans="1:15" hidden="1" x14ac:dyDescent="0.25">
      <c r="A73" s="12" t="s">
        <v>72</v>
      </c>
      <c r="B73" s="2">
        <v>0</v>
      </c>
      <c r="C73" s="2">
        <v>0</v>
      </c>
      <c r="E73" s="2"/>
      <c r="F73" s="2"/>
      <c r="G73" s="2"/>
      <c r="H73" s="2"/>
      <c r="I73" s="2"/>
      <c r="J73" s="2"/>
      <c r="K73" s="2"/>
      <c r="L73" s="2"/>
      <c r="M73" s="2"/>
      <c r="N73" s="3">
        <f t="shared" si="13"/>
        <v>0</v>
      </c>
    </row>
    <row r="74" spans="1:15" hidden="1" x14ac:dyDescent="0.25">
      <c r="A74" s="12" t="s">
        <v>73</v>
      </c>
      <c r="B74" s="2">
        <v>0</v>
      </c>
      <c r="C74" s="2">
        <v>0</v>
      </c>
      <c r="E74" s="2"/>
      <c r="F74" s="2"/>
      <c r="G74" s="2"/>
      <c r="H74" s="2"/>
      <c r="I74" s="2"/>
      <c r="J74" s="2"/>
      <c r="K74" s="2"/>
      <c r="L74" s="2"/>
      <c r="M74" s="2"/>
      <c r="N74" s="3">
        <f t="shared" si="13"/>
        <v>0</v>
      </c>
    </row>
    <row r="75" spans="1:15" hidden="1" x14ac:dyDescent="0.25">
      <c r="A75" s="12" t="s">
        <v>74</v>
      </c>
      <c r="B75" s="2">
        <v>0</v>
      </c>
      <c r="C75" s="2">
        <v>0</v>
      </c>
      <c r="E75" s="2"/>
      <c r="F75" s="2"/>
      <c r="G75" s="2"/>
      <c r="H75" s="2"/>
      <c r="I75" s="2"/>
      <c r="J75" s="2"/>
      <c r="K75" s="2"/>
      <c r="L75" s="2"/>
      <c r="M75" s="2"/>
      <c r="N75" s="3">
        <f t="shared" si="13"/>
        <v>0</v>
      </c>
    </row>
    <row r="76" spans="1:15" s="8" customFormat="1" hidden="1" x14ac:dyDescent="0.25">
      <c r="A76" s="6" t="s">
        <v>75</v>
      </c>
      <c r="B76" s="14">
        <f>SUM(B77+B80+B83)</f>
        <v>0</v>
      </c>
      <c r="C76" s="14">
        <f t="shared" ref="C76:E76" si="16">SUM(C77+C80+C83)</f>
        <v>0</v>
      </c>
      <c r="D76" s="14"/>
      <c r="E76" s="14">
        <f t="shared" si="16"/>
        <v>0</v>
      </c>
      <c r="F76" s="14"/>
      <c r="G76" s="14"/>
      <c r="H76" s="14"/>
      <c r="I76" s="14"/>
      <c r="J76" s="14"/>
      <c r="K76" s="14"/>
      <c r="L76" s="14"/>
      <c r="M76" s="14"/>
      <c r="N76" s="7">
        <f t="shared" si="13"/>
        <v>0</v>
      </c>
      <c r="O76" s="11"/>
    </row>
    <row r="77" spans="1:15" hidden="1" x14ac:dyDescent="0.25">
      <c r="A77" s="9" t="s">
        <v>76</v>
      </c>
      <c r="B77" s="10">
        <f>SUM(B78:B79)</f>
        <v>0</v>
      </c>
      <c r="C77" s="10">
        <f t="shared" ref="C77" si="17">SUM(C78:C79)</f>
        <v>0</v>
      </c>
      <c r="D77" s="10"/>
      <c r="E77" s="10">
        <f>SUM(E78:E79)</f>
        <v>0</v>
      </c>
      <c r="F77" s="10"/>
      <c r="G77" s="10"/>
      <c r="H77" s="10"/>
      <c r="I77" s="10"/>
      <c r="J77" s="10"/>
      <c r="K77" s="10"/>
      <c r="L77" s="10"/>
      <c r="M77" s="10"/>
      <c r="N77" s="10">
        <f t="shared" si="13"/>
        <v>0</v>
      </c>
    </row>
    <row r="78" spans="1:15" hidden="1" x14ac:dyDescent="0.25">
      <c r="A78" s="12" t="s">
        <v>77</v>
      </c>
      <c r="B78" s="2">
        <v>0</v>
      </c>
      <c r="C78" s="2">
        <v>0</v>
      </c>
      <c r="E78" s="2"/>
      <c r="F78" s="2"/>
      <c r="G78" s="2"/>
      <c r="H78" s="2"/>
      <c r="I78" s="2"/>
      <c r="J78" s="2"/>
      <c r="K78" s="2"/>
      <c r="L78" s="2"/>
      <c r="M78" s="2"/>
      <c r="N78" s="3">
        <f t="shared" si="13"/>
        <v>0</v>
      </c>
    </row>
    <row r="79" spans="1:15" hidden="1" x14ac:dyDescent="0.25">
      <c r="A79" s="12" t="s">
        <v>78</v>
      </c>
      <c r="B79" s="2">
        <v>0</v>
      </c>
      <c r="C79" s="2">
        <v>0</v>
      </c>
      <c r="E79" s="2"/>
      <c r="F79" s="2"/>
      <c r="G79" s="2"/>
      <c r="H79" s="2"/>
      <c r="I79" s="2"/>
      <c r="J79" s="2"/>
      <c r="K79" s="2"/>
      <c r="L79" s="2"/>
      <c r="M79" s="2"/>
      <c r="N79" s="3">
        <f t="shared" si="13"/>
        <v>0</v>
      </c>
    </row>
    <row r="80" spans="1:15" s="8" customFormat="1" hidden="1" x14ac:dyDescent="0.25">
      <c r="A80" s="9" t="s">
        <v>79</v>
      </c>
      <c r="B80" s="10">
        <f t="shared" ref="B80:C80" si="18">SUM(B81:B82)</f>
        <v>0</v>
      </c>
      <c r="C80" s="10">
        <f t="shared" si="18"/>
        <v>0</v>
      </c>
      <c r="D80" s="10"/>
      <c r="E80" s="10">
        <f>SUM(E81:E82)</f>
        <v>0</v>
      </c>
      <c r="F80" s="10"/>
      <c r="G80" s="10"/>
      <c r="H80" s="10"/>
      <c r="I80" s="10"/>
      <c r="J80" s="10"/>
      <c r="K80" s="10"/>
      <c r="L80" s="10"/>
      <c r="M80" s="10"/>
      <c r="N80" s="10">
        <f t="shared" si="13"/>
        <v>0</v>
      </c>
      <c r="O80" s="11"/>
    </row>
    <row r="81" spans="1:15" hidden="1" x14ac:dyDescent="0.25">
      <c r="A81" s="12" t="s">
        <v>80</v>
      </c>
      <c r="B81" s="2">
        <v>0</v>
      </c>
      <c r="C81" s="2">
        <v>0</v>
      </c>
      <c r="E81" s="2"/>
      <c r="F81" s="2"/>
      <c r="G81" s="2"/>
      <c r="H81" s="2"/>
      <c r="I81" s="2"/>
      <c r="J81" s="2"/>
      <c r="K81" s="2"/>
      <c r="L81" s="2"/>
      <c r="M81" s="2"/>
      <c r="N81" s="3">
        <f t="shared" si="13"/>
        <v>0</v>
      </c>
    </row>
    <row r="82" spans="1:15" hidden="1" x14ac:dyDescent="0.25">
      <c r="A82" s="12" t="s">
        <v>81</v>
      </c>
      <c r="B82" s="2">
        <v>0</v>
      </c>
      <c r="C82" s="2">
        <v>0</v>
      </c>
      <c r="E82" s="2"/>
      <c r="F82" s="2"/>
      <c r="G82" s="2"/>
      <c r="H82" s="2"/>
      <c r="I82" s="2"/>
      <c r="J82" s="2"/>
      <c r="K82" s="2"/>
      <c r="L82" s="2"/>
      <c r="M82" s="2"/>
      <c r="N82" s="3">
        <f t="shared" si="13"/>
        <v>0</v>
      </c>
    </row>
    <row r="83" spans="1:15" s="8" customFormat="1" hidden="1" x14ac:dyDescent="0.25">
      <c r="A83" s="9" t="s">
        <v>82</v>
      </c>
      <c r="B83" s="10">
        <f t="shared" ref="B83:C83" si="19">SUM(B84)</f>
        <v>0</v>
      </c>
      <c r="C83" s="10">
        <f t="shared" si="19"/>
        <v>0</v>
      </c>
      <c r="D83" s="10"/>
      <c r="E83" s="10">
        <f>SUM(E84)</f>
        <v>0</v>
      </c>
      <c r="F83" s="10"/>
      <c r="G83" s="10"/>
      <c r="H83" s="10"/>
      <c r="I83" s="10"/>
      <c r="J83" s="10"/>
      <c r="K83" s="10"/>
      <c r="L83" s="10"/>
      <c r="M83" s="10"/>
      <c r="N83" s="10">
        <f t="shared" si="13"/>
        <v>0</v>
      </c>
      <c r="O83" s="11"/>
    </row>
    <row r="84" spans="1:15" hidden="1" x14ac:dyDescent="0.25">
      <c r="A84" s="12" t="s">
        <v>83</v>
      </c>
      <c r="B84" s="2">
        <v>0</v>
      </c>
      <c r="C84" s="2">
        <v>0</v>
      </c>
      <c r="E84" s="2"/>
      <c r="F84" s="2"/>
      <c r="G84" s="2"/>
      <c r="H84" s="2"/>
      <c r="I84" s="2"/>
      <c r="J84" s="2"/>
      <c r="K84" s="2"/>
      <c r="L84" s="2"/>
      <c r="M84" s="2"/>
      <c r="N84" s="3">
        <f t="shared" si="13"/>
        <v>0</v>
      </c>
    </row>
    <row r="85" spans="1:15" s="15" customFormat="1" x14ac:dyDescent="0.25">
      <c r="A85" s="16" t="s">
        <v>84</v>
      </c>
      <c r="B85" s="17">
        <f>+B12+B18+B28+B38+B47+B54+B64+B69+B72</f>
        <v>196587449</v>
      </c>
      <c r="C85" s="17">
        <f>+C12+C18+C28+C38+C47+C54+C64+C69+C72</f>
        <v>12137422.129999999</v>
      </c>
      <c r="D85" s="17">
        <f>+D12+D18+D28+D38+D47+D54+D64+D69+D72</f>
        <v>208724871.13</v>
      </c>
      <c r="E85" s="17">
        <f t="shared" ref="E85:M85" si="20">+E12+E18+E28+E38+E47+E54+E64+E69+E72</f>
        <v>11063048.990000002</v>
      </c>
      <c r="F85" s="17">
        <f t="shared" si="20"/>
        <v>13302938.789999999</v>
      </c>
      <c r="G85" s="17">
        <f t="shared" si="20"/>
        <v>16239684.75</v>
      </c>
      <c r="H85" s="17">
        <f t="shared" si="20"/>
        <v>17233189.52</v>
      </c>
      <c r="I85" s="17">
        <f t="shared" si="20"/>
        <v>13041126.140000001</v>
      </c>
      <c r="J85" s="17">
        <f t="shared" si="20"/>
        <v>14625431.369999999</v>
      </c>
      <c r="K85" s="17">
        <f t="shared" si="20"/>
        <v>20119906.129999999</v>
      </c>
      <c r="L85" s="17">
        <f t="shared" si="20"/>
        <v>17314509.150000002</v>
      </c>
      <c r="M85" s="17">
        <f t="shared" si="20"/>
        <v>14278294.039999999</v>
      </c>
      <c r="N85" s="18">
        <f>SUM(E85:M85)</f>
        <v>137218128.88</v>
      </c>
      <c r="O85" s="19"/>
    </row>
    <row r="86" spans="1:15" customFormat="1" x14ac:dyDescent="0.25">
      <c r="A86" t="s">
        <v>93</v>
      </c>
      <c r="B86" s="20"/>
      <c r="C86" s="20"/>
      <c r="D86" s="20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2"/>
    </row>
    <row r="87" spans="1:15" customFormat="1" x14ac:dyDescent="0.25">
      <c r="A87" s="29" t="s">
        <v>104</v>
      </c>
      <c r="B87" s="29"/>
      <c r="C87" s="29"/>
      <c r="D87" s="28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2"/>
    </row>
    <row r="88" spans="1:15" customFormat="1" x14ac:dyDescent="0.25">
      <c r="B88" s="20"/>
      <c r="C88" s="20"/>
      <c r="D88" s="20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2"/>
    </row>
    <row r="89" spans="1:15" customFormat="1" ht="27.75" hidden="1" customHeight="1" x14ac:dyDescent="0.25">
      <c r="B89" s="20"/>
      <c r="C89" s="20"/>
      <c r="D89" s="20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2"/>
    </row>
    <row r="90" spans="1:15" customFormat="1" ht="25.5" hidden="1" customHeight="1" x14ac:dyDescent="0.25">
      <c r="B90" s="20"/>
      <c r="C90" s="20"/>
      <c r="D90" s="20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2"/>
    </row>
    <row r="91" spans="1:15" customFormat="1" hidden="1" x14ac:dyDescent="0.25">
      <c r="B91" s="20"/>
      <c r="C91" s="20"/>
      <c r="D91" s="20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2"/>
    </row>
    <row r="92" spans="1:15" customFormat="1" x14ac:dyDescent="0.25">
      <c r="B92" s="20"/>
      <c r="C92" s="20"/>
      <c r="D92" s="20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2"/>
    </row>
    <row r="93" spans="1:15" customFormat="1" x14ac:dyDescent="0.25">
      <c r="A93" t="s">
        <v>87</v>
      </c>
      <c r="B93" t="s">
        <v>102</v>
      </c>
      <c r="E93" s="25" t="s">
        <v>89</v>
      </c>
      <c r="F93" s="25"/>
      <c r="G93" s="25"/>
      <c r="H93" s="25"/>
      <c r="I93" s="25"/>
      <c r="J93" s="25"/>
      <c r="K93" s="25"/>
      <c r="L93" s="25"/>
      <c r="M93" s="25"/>
      <c r="N93" s="21"/>
      <c r="O93" s="22"/>
    </row>
    <row r="94" spans="1:15" customFormat="1" ht="15.75" x14ac:dyDescent="0.25">
      <c r="A94" s="23" t="s">
        <v>88</v>
      </c>
      <c r="B94" s="23"/>
      <c r="C94" s="23"/>
      <c r="D94" s="23"/>
      <c r="E94" s="26" t="s">
        <v>97</v>
      </c>
      <c r="F94" s="26"/>
      <c r="G94" s="26"/>
      <c r="H94" s="26"/>
      <c r="I94" s="26"/>
      <c r="J94" s="26"/>
      <c r="K94" s="26"/>
      <c r="L94" s="26"/>
      <c r="M94" s="26"/>
      <c r="N94" s="21"/>
      <c r="O94" s="22"/>
    </row>
    <row r="95" spans="1:15" customFormat="1" ht="15.75" x14ac:dyDescent="0.25">
      <c r="A95" s="24" t="s">
        <v>85</v>
      </c>
      <c r="B95" s="24"/>
      <c r="C95" s="24"/>
      <c r="D95" s="24"/>
      <c r="E95" s="27" t="s">
        <v>90</v>
      </c>
      <c r="F95" s="27"/>
      <c r="G95" s="27"/>
      <c r="H95" s="27"/>
      <c r="I95" s="27"/>
      <c r="J95" s="27"/>
      <c r="K95" s="27"/>
      <c r="L95" s="27"/>
      <c r="M95" s="27"/>
      <c r="N95" s="21"/>
      <c r="O95" s="22"/>
    </row>
    <row r="96" spans="1:15" customFormat="1" x14ac:dyDescent="0.25">
      <c r="B96" s="2"/>
      <c r="C96" s="2"/>
      <c r="D96" s="2"/>
      <c r="E96" s="3"/>
      <c r="F96" s="3"/>
      <c r="G96" s="3"/>
      <c r="H96" s="3"/>
      <c r="I96" s="3"/>
      <c r="J96" s="3"/>
      <c r="K96" s="3"/>
      <c r="L96" s="3"/>
      <c r="M96" s="3"/>
      <c r="N96" s="21"/>
      <c r="O96" s="22"/>
    </row>
    <row r="97" spans="1:15" customFormat="1" x14ac:dyDescent="0.25">
      <c r="A97" t="s">
        <v>91</v>
      </c>
      <c r="B97" s="2"/>
      <c r="C97" s="2"/>
      <c r="D97" s="2"/>
      <c r="E97" s="3"/>
      <c r="F97" s="3"/>
      <c r="G97" s="3"/>
      <c r="H97" s="3"/>
      <c r="I97" s="3"/>
      <c r="J97" s="3"/>
      <c r="K97" s="3"/>
      <c r="L97" s="3"/>
      <c r="M97" s="3"/>
      <c r="N97" s="21"/>
      <c r="O97" s="22"/>
    </row>
    <row r="98" spans="1:15" customFormat="1" x14ac:dyDescent="0.25">
      <c r="B98" s="2"/>
      <c r="C98" s="2"/>
      <c r="D98" s="2"/>
      <c r="E98" s="3"/>
      <c r="F98" s="3"/>
      <c r="G98" s="3"/>
      <c r="H98" s="3"/>
      <c r="I98" s="3"/>
      <c r="J98" s="3"/>
      <c r="K98" s="3"/>
      <c r="L98" s="3"/>
      <c r="M98" s="3"/>
      <c r="N98" s="21"/>
      <c r="O98" s="22"/>
    </row>
    <row r="99" spans="1:15" customFormat="1" x14ac:dyDescent="0.25">
      <c r="B99" s="20"/>
      <c r="C99" s="20"/>
      <c r="D99" s="20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2"/>
    </row>
  </sheetData>
  <sheetProtection selectLockedCells="1"/>
  <mergeCells count="11">
    <mergeCell ref="A87:C87"/>
    <mergeCell ref="A3:N3"/>
    <mergeCell ref="A4:N4"/>
    <mergeCell ref="A5:N5"/>
    <mergeCell ref="A6:N6"/>
    <mergeCell ref="A7:N7"/>
    <mergeCell ref="A9:A10"/>
    <mergeCell ref="B9:B10"/>
    <mergeCell ref="C9:C10"/>
    <mergeCell ref="D9:D10"/>
    <mergeCell ref="E9:N9"/>
  </mergeCells>
  <pageMargins left="0.25" right="0.25" top="0.75" bottom="0.75" header="0.3" footer="0.3"/>
  <pageSetup paperSize="5" scale="48" fitToHeight="0" orientation="landscape" r:id="rId1"/>
  <rowBreaks count="1" manualBreakCount="1">
    <brk id="3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2025</vt:lpstr>
      <vt:lpstr>'Septiembre 2025'!Área_de_impresión</vt:lpstr>
      <vt:lpstr>'Septiembre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2025-02-07T13:23:48Z</cp:lastPrinted>
  <dcterms:created xsi:type="dcterms:W3CDTF">2023-02-10T14:39:51Z</dcterms:created>
  <dcterms:modified xsi:type="dcterms:W3CDTF">2025-10-17T14:33:39Z</dcterms:modified>
</cp:coreProperties>
</file>