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2- Febrero/"/>
    </mc:Choice>
  </mc:AlternateContent>
  <xr:revisionPtr revIDLastSave="0" documentId="8_{A858DB07-807A-44F1-888E-82096EC6890B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FEBRERO" sheetId="15" r:id="rId1"/>
  </sheets>
  <definedNames>
    <definedName name="_xlnm.Print_Area" localSheetId="0">FEBRERO!$A$1:$Q$99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5" l="1"/>
  <c r="D11" i="15"/>
  <c r="D13" i="15"/>
  <c r="F29" i="15"/>
  <c r="F18" i="15"/>
  <c r="D56" i="15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P11" i="15" s="1"/>
  <c r="O12" i="15"/>
  <c r="P85" i="15" l="1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E11" i="15" s="1"/>
  <c r="F28" i="15"/>
  <c r="F11" i="15" s="1"/>
  <c r="G28" i="15"/>
  <c r="H28" i="15"/>
  <c r="I28" i="15"/>
  <c r="J28" i="15"/>
  <c r="K28" i="15"/>
  <c r="L28" i="15"/>
  <c r="M28" i="15"/>
  <c r="O28" i="15"/>
  <c r="B28" i="15"/>
  <c r="B18" i="15"/>
  <c r="E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E47" i="15"/>
  <c r="Q47" i="15" s="1"/>
  <c r="C47" i="15"/>
  <c r="B47" i="15"/>
  <c r="E38" i="15"/>
  <c r="Q38" i="15" s="1"/>
  <c r="C38" i="15"/>
  <c r="B38" i="15"/>
  <c r="C28" i="15"/>
  <c r="C18" i="15"/>
  <c r="M12" i="15"/>
  <c r="L12" i="15"/>
  <c r="K12" i="15"/>
  <c r="J12" i="15"/>
  <c r="I12" i="15"/>
  <c r="H12" i="15"/>
  <c r="G12" i="15"/>
  <c r="F12" i="15"/>
  <c r="D12" i="15"/>
  <c r="K11" i="15" l="1"/>
  <c r="O11" i="15"/>
  <c r="L11" i="15"/>
  <c r="M11" i="15"/>
  <c r="J11" i="15"/>
  <c r="N11" i="15"/>
  <c r="G11" i="15"/>
  <c r="Q28" i="15"/>
  <c r="H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H85" i="15"/>
  <c r="B85" i="15"/>
  <c r="E85" i="15"/>
  <c r="Q85" i="15" l="1"/>
  <c r="Q11" i="15" s="1"/>
  <c r="C11" i="15"/>
</calcChain>
</file>

<file path=xl/sharedStrings.xml><?xml version="1.0" encoding="utf-8"?>
<sst xmlns="http://schemas.openxmlformats.org/spreadsheetml/2006/main" count="108" uniqueCount="107">
  <si>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</si>
  <si>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</si>
  <si>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</si>
  <si>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</si>
  <si>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</si>
  <si>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</si>
  <si>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</si>
  <si>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</si>
  <si>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</si>
  <si>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</si>
  <si>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</si>
  <si>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</si>
  <si>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</si>
  <si>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</si>
  <si>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</si>
  <si>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</si>
  <si>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</si>
  <si>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</si>
  <si>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</si>
  <si>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</si>
  <si>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</si>
  <si>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</si>
  <si>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</si>
  <si>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</si>
  <si>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</si>
  <si>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</si>
  <si>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</si>
  <si>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</si>
  <si>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</si>
  <si>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</si>
  <si>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</si>
  <si>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</si>
  <si>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</si>
  <si>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</si>
  <si>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</si>
  <si>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</si>
  <si>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</si>
  <si>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</si>
  <si>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</si>
  <si>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</si>
  <si>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</si>
  <si>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</si>
  <si>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</si>
  <si>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</si>
  <si>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</si>
  <si>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</si>
  <si>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</si>
  <si>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</si>
  <si>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</si>
  <si>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</si>
  <si>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</si>
  <si>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</si>
  <si>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</si>
  <si>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</si>
  <si>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</si>
  <si>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</si>
  <si>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</si>
  <si>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</si>
  <si>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</si>
  <si>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</si>
  <si>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</si>
  <si>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</si>
  <si>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</si>
  <si>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</si>
  <si>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</si>
  <si>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</si>
  <si>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</si>
  <si>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</si>
  <si>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</si>
  <si>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</si>
  <si>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</si>
  <si>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</si>
  <si>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</si>
  <si>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</si>
  <si>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</si>
  <si>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</si>
  <si>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</si>
  <si>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</si>
  <si>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</si>
  <si>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</si>
  <si>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</si>
  <si>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</si>
  <si>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</si>
  <si>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</si>
  <si>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</si>
  <si>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</si>
  <si>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</si>
  <si>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</si>
  <si>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</si>
  <si>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</si>
  <si>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</si>
  <si>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</si>
  <si>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</si>
  <si>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</si>
  <si>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</si>
  <si>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</si>
  <si>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</si>
  <si>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</si>
  <si>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</si>
  <si>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</si>
  <si>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</si>
  <si>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</si>
  <si>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</si>
  <si>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___________________________________________________</t>
  </si>
  <si>
    <t>Año 2026</t>
  </si>
  <si>
    <t>Fecha de imputación: hasta el 28 de Febrero del 2026</t>
  </si>
  <si>
    <t>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</si>
</sst>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1" fillId="0" borderId="0" xfId="0" applyNumberFormat="1" applyFont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7" fillId="0" borderId="0" xfId="1" applyFont="1" applyProtection="1">
      <protection locked="0"/>
    </xf>
    <xf numFmtId="43" fontId="12" fillId="0" borderId="0" xfId="1" applyFont="1" applyProtection="1">
      <protection locked="0"/>
    </xf>
    <xf numFmtId="43" fontId="7" fillId="0" borderId="0" xfId="1" applyFont="1" applyAlignment="1" applyProtection="1">
      <protection locked="0"/>
    </xf>
    <xf numFmtId="43" fontId="7" fillId="0" borderId="6" xfId="1" applyFont="1" applyBorder="1" applyProtection="1">
      <protection locked="0"/>
    </xf>
    <xf numFmtId="43" fontId="7" fillId="0" borderId="6" xfId="1" applyFont="1" applyBorder="1" applyAlignment="1" applyProtection="1">
      <protection locked="0"/>
    </xf>
    <xf numFmtId="43" fontId="9" fillId="0" borderId="0" xfId="1" applyFont="1" applyProtection="1">
      <protection locked="0"/>
    </xf>
    <xf numFmtId="43" fontId="9" fillId="0" borderId="0" xfId="1" applyFont="1" applyAlignment="1" applyProtection="1">
      <protection locked="0"/>
    </xf>
    <xf numFmtId="43" fontId="7" fillId="0" borderId="0" xfId="0" applyNumberFormat="1" applyFont="1" applyProtection="1">
      <protection locked="0"/>
    </xf>
    <xf numFmtId="43" fontId="13" fillId="0" borderId="0" xfId="1" applyFont="1" applyAlignment="1">
      <alignment horizontal="right"/>
    </xf>
    <xf numFmtId="43" fontId="9" fillId="0" borderId="6" xfId="0" applyNumberFormat="1" applyFont="1" applyBorder="1" applyProtection="1">
      <protection locked="0"/>
    </xf>
    <xf numFmtId="43" fontId="14" fillId="2" borderId="7" xfId="0" applyNumberFormat="1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5" fillId="0" borderId="0" xfId="1" applyFont="1" applyProtection="1">
      <protection locked="0"/>
    </xf>
    <xf numFmtId="43" fontId="15" fillId="0" borderId="0" xfId="1" applyFont="1" applyAlignment="1" applyProtection="1"/>
    <xf numFmtId="43" fontId="15" fillId="0" borderId="0" xfId="1" applyFont="1" applyAlignment="1" applyProtection="1">
      <protection locked="0"/>
    </xf>
    <xf numFmtId="0" fontId="16" fillId="0" borderId="0" xfId="0" applyFont="1"/>
    <xf numFmtId="43" fontId="15" fillId="0" borderId="0" xfId="1" applyFont="1" applyAlignment="1" applyProtection="1">
      <alignment horizontal="center"/>
      <protection locked="0"/>
    </xf>
    <xf numFmtId="0" fontId="15" fillId="0" borderId="0" xfId="0" applyFont="1"/>
    <xf numFmtId="43" fontId="15" fillId="0" borderId="0" xfId="1" applyFont="1" applyAlignment="1" applyProtection="1">
      <alignment horizontal="center"/>
    </xf>
    <xf numFmtId="43" fontId="14" fillId="3" borderId="2" xfId="1" applyFont="1" applyFill="1" applyBorder="1" applyAlignment="1" applyProtection="1">
      <alignment horizontal="center"/>
      <protection locked="0"/>
    </xf>
    <xf numFmtId="43" fontId="9" fillId="0" borderId="6" xfId="1" applyFont="1" applyBorder="1" applyAlignment="1" applyProtection="1">
      <protection locked="0"/>
    </xf>
    <xf numFmtId="43" fontId="14" fillId="2" borderId="7" xfId="1" applyFont="1" applyFill="1" applyBorder="1" applyAlignment="1" applyProtection="1">
      <protection locked="0"/>
    </xf>
    <xf numFmtId="43" fontId="7" fillId="0" borderId="11" xfId="1" applyFont="1" applyBorder="1" applyAlignment="1" applyProtection="1">
      <protection locked="0"/>
    </xf>
    <xf numFmtId="43" fontId="9" fillId="0" borderId="12" xfId="1" applyFont="1" applyBorder="1" applyAlignment="1" applyProtection="1">
      <protection locked="0"/>
    </xf>
    <xf numFmtId="43" fontId="7" fillId="0" borderId="12" xfId="1" applyFont="1" applyBorder="1" applyAlignment="1" applyProtection="1">
      <protection locked="0"/>
    </xf>
    <xf numFmtId="43" fontId="9" fillId="0" borderId="13" xfId="1" applyFont="1" applyBorder="1" applyAlignment="1" applyProtection="1">
      <protection locked="0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30921</xdr:colOff>
      <xdr:row>0</xdr:row>
      <xdr:rowOff>334989</xdr:rowOff>
    </xdr:from>
    <xdr:ext cx="1963676" cy="827720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8318" y="334989"/>
          <a:ext cx="1963676" cy="827720"/>
        </a:xfrm>
        <a:prstGeom prst="rect">
          <a:avLst/>
        </a:prstGeom>
      </xdr:spPr>
    </xdr:pic>
    <xdr:clientData/>
  </xdr:oneCellAnchor>
  <xdr:twoCellAnchor editAs="oneCell">
    <xdr:from>
      <xdr:col>0</xdr:col>
      <xdr:colOff>143117</xdr:colOff>
      <xdr:row>0</xdr:row>
      <xdr:rowOff>192485</xdr:rowOff>
    </xdr:from>
    <xdr:to>
      <xdr:col>0</xdr:col>
      <xdr:colOff>2923191</xdr:colOff>
      <xdr:row>4</xdr:row>
      <xdr:rowOff>122415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17" y="192485"/>
          <a:ext cx="2780074" cy="108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99"/>
  <sheetViews>
    <sheetView tabSelected="1" view="pageBreakPreview" topLeftCell="A4" zoomScaleNormal="100" zoomScaleSheetLayoutView="100" workbookViewId="0">
      <selection activeCell="D24" sqref="D24"/>
    </sheetView>
  </sheetViews>
  <sheetFormatPr baseColWidth="10" defaultColWidth="11.42578125" defaultRowHeight="15" x14ac:dyDescent="0.25"/>
  <cols>
    <col min="1" max="1" width="61.85546875" style="1" customWidth="1"/>
    <col min="2" max="4" width="21.85546875" style="2" customWidth="1"/>
    <col min="5" max="6" width="17.28515625" style="3" customWidth="1"/>
    <col min="7" max="7" width="11.42578125" style="3" customWidth="1"/>
    <col min="8" max="8" width="10.7109375" style="3" customWidth="1"/>
    <col min="9" max="9" width="10.85546875" style="3" customWidth="1"/>
    <col min="10" max="10" width="9.5703125" style="3" customWidth="1"/>
    <col min="11" max="11" width="10.28515625" style="3" customWidth="1"/>
    <col min="12" max="12" width="6.85546875" style="3" customWidth="1"/>
    <col min="13" max="13" width="11.28515625" style="3" customWidth="1"/>
    <col min="14" max="14" width="8.28515625" style="3" customWidth="1"/>
    <col min="15" max="15" width="9.42578125" style="3" customWidth="1"/>
    <col min="16" max="16" width="10.710937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21" customHeight="1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8" ht="15.75" x14ac:dyDescent="0.25">
      <c r="A5" s="61" t="s">
        <v>104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21.75" customHeight="1" x14ac:dyDescent="0.25">
      <c r="A6" s="63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8" ht="15.75" customHeight="1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9" spans="1:18" ht="25.5" customHeight="1" x14ac:dyDescent="0.25">
      <c r="A9" s="65" t="s">
        <v>4</v>
      </c>
      <c r="B9" s="66" t="s">
        <v>5</v>
      </c>
      <c r="C9" s="66" t="s">
        <v>6</v>
      </c>
      <c r="D9" s="68" t="s">
        <v>96</v>
      </c>
      <c r="E9" s="70" t="s">
        <v>7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8" ht="12" customHeight="1" x14ac:dyDescent="0.25">
      <c r="A10" s="65"/>
      <c r="B10" s="67"/>
      <c r="C10" s="67"/>
      <c r="D10" s="69"/>
      <c r="E10" s="5" t="s">
        <v>8</v>
      </c>
      <c r="F10" s="5" t="s">
        <v>88</v>
      </c>
      <c r="G10" s="5" t="s">
        <v>90</v>
      </c>
      <c r="H10" s="5" t="s">
        <v>91</v>
      </c>
      <c r="I10" s="5" t="s">
        <v>92</v>
      </c>
      <c r="J10" s="5" t="s">
        <v>94</v>
      </c>
      <c r="K10" s="5" t="s">
        <v>95</v>
      </c>
      <c r="L10" s="5" t="s">
        <v>97</v>
      </c>
      <c r="M10" s="5" t="s">
        <v>98</v>
      </c>
      <c r="N10" s="5" t="s">
        <v>99</v>
      </c>
      <c r="O10" s="5" t="s">
        <v>100</v>
      </c>
      <c r="P10" s="5" t="s">
        <v>101</v>
      </c>
      <c r="Q10" s="49" t="s">
        <v>9</v>
      </c>
    </row>
    <row r="11" spans="1:18" ht="15.75" x14ac:dyDescent="0.25">
      <c r="A11" s="6" t="s">
        <v>10</v>
      </c>
      <c r="B11" s="32">
        <f t="shared" ref="B11:C11" si="0">SUM(B12+B18+B28+B38+B47+B54+B64+B69+B72)</f>
        <v>202587449</v>
      </c>
      <c r="C11" s="32">
        <f t="shared" si="0"/>
        <v>9966458.7400000002</v>
      </c>
      <c r="D11" s="32">
        <f>SUM(D12+D18+D28+D38+D47+D54+D64+D69+D72)</f>
        <v>212553907.73999998</v>
      </c>
      <c r="E11" s="33">
        <f>SUM(E12+E18+E28+E38+E47+E54+E69+E72)</f>
        <v>9992491.0300000012</v>
      </c>
      <c r="F11" s="33">
        <f>SUM(F12+F18+F28+F38+F47+F54+F69+F72)</f>
        <v>12256496.5</v>
      </c>
      <c r="G11" s="24">
        <f t="shared" ref="G11:N11" si="1">SUM(G12+G18+G28+G38+G47+G54+G69+G72)</f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>SUM(O12+O18+O28+O38+O47+O54+O69+O72)</f>
        <v>0</v>
      </c>
      <c r="P11" s="24">
        <f>SUM(P12+P18+P28+P38+P47+P54+P69+P72)</f>
        <v>0</v>
      </c>
      <c r="Q11" s="52">
        <f>+Q85</f>
        <v>22248987.530000001</v>
      </c>
    </row>
    <row r="12" spans="1:18" s="7" customFormat="1" ht="15.75" x14ac:dyDescent="0.25">
      <c r="A12" s="8" t="s">
        <v>11</v>
      </c>
      <c r="B12" s="34">
        <f>SUM(B13:B17)</f>
        <v>156113015</v>
      </c>
      <c r="C12" s="34">
        <f>SUM(C13:C17)</f>
        <v>0</v>
      </c>
      <c r="D12" s="34">
        <f t="shared" ref="D12:J12" si="2">SUM(D13:D17)</f>
        <v>156113015</v>
      </c>
      <c r="E12" s="35">
        <f>SUM(E13:E17)</f>
        <v>9992491.0300000012</v>
      </c>
      <c r="F12" s="35">
        <f t="shared" si="2"/>
        <v>10023140.609999999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ref="K12:P12" si="3">SUM(K13:K17)</f>
        <v>0</v>
      </c>
      <c r="L12" s="25">
        <f t="shared" si="3"/>
        <v>0</v>
      </c>
      <c r="M12" s="25">
        <f t="shared" si="3"/>
        <v>0</v>
      </c>
      <c r="N12" s="25">
        <f t="shared" si="3"/>
        <v>0</v>
      </c>
      <c r="O12" s="25">
        <f t="shared" si="3"/>
        <v>0</v>
      </c>
      <c r="P12" s="25">
        <f t="shared" si="3"/>
        <v>0</v>
      </c>
      <c r="Q12" s="53">
        <f t="shared" ref="Q12:Q53" si="4">SUM(E12:O12)</f>
        <v>20015631.640000001</v>
      </c>
      <c r="R12" s="9"/>
    </row>
    <row r="13" spans="1:18" ht="15.75" x14ac:dyDescent="0.25">
      <c r="A13" s="10" t="s">
        <v>12</v>
      </c>
      <c r="B13" s="36">
        <v>116150378</v>
      </c>
      <c r="C13" s="36">
        <v>0</v>
      </c>
      <c r="D13" s="36">
        <f>+B13+C13</f>
        <v>116150378</v>
      </c>
      <c r="E13" s="37">
        <v>8382493.1900000004</v>
      </c>
      <c r="F13" s="37">
        <v>8407493.1899999995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54">
        <f>SUM(E13:P13)</f>
        <v>16789986.379999999</v>
      </c>
      <c r="R13" s="9"/>
    </row>
    <row r="14" spans="1:18" ht="15.75" x14ac:dyDescent="0.25">
      <c r="A14" s="10" t="s">
        <v>13</v>
      </c>
      <c r="B14" s="36">
        <v>20510379</v>
      </c>
      <c r="C14" s="36">
        <v>0</v>
      </c>
      <c r="D14" s="36">
        <f t="shared" ref="D14:D17" si="5">+B14+C14</f>
        <v>20510379</v>
      </c>
      <c r="E14" s="37">
        <v>331000</v>
      </c>
      <c r="F14" s="37">
        <v>331000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4">
        <f t="shared" ref="Q14:Q17" si="6">SUM(E14:P14)</f>
        <v>662000</v>
      </c>
      <c r="R14" s="9"/>
    </row>
    <row r="15" spans="1:18" ht="15.75" x14ac:dyDescent="0.25">
      <c r="A15" s="10" t="s">
        <v>14</v>
      </c>
      <c r="B15" s="36">
        <v>0</v>
      </c>
      <c r="C15" s="36">
        <v>0</v>
      </c>
      <c r="D15" s="36">
        <f t="shared" si="5"/>
        <v>0</v>
      </c>
      <c r="E15" s="36">
        <v>0</v>
      </c>
      <c r="F15" s="36"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54">
        <f t="shared" si="6"/>
        <v>0</v>
      </c>
      <c r="R15" s="9"/>
    </row>
    <row r="16" spans="1:18" ht="15.75" x14ac:dyDescent="0.25">
      <c r="A16" s="10" t="s">
        <v>15</v>
      </c>
      <c r="B16" s="36">
        <v>3700000</v>
      </c>
      <c r="C16" s="36">
        <v>0</v>
      </c>
      <c r="D16" s="36">
        <f t="shared" si="5"/>
        <v>3700000</v>
      </c>
      <c r="E16" s="36">
        <v>0</v>
      </c>
      <c r="F16" s="36"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54">
        <f t="shared" si="6"/>
        <v>0</v>
      </c>
    </row>
    <row r="17" spans="1:17" ht="15.75" x14ac:dyDescent="0.25">
      <c r="A17" s="10" t="s">
        <v>16</v>
      </c>
      <c r="B17" s="36">
        <v>15752258</v>
      </c>
      <c r="C17" s="36">
        <v>0</v>
      </c>
      <c r="D17" s="36">
        <f t="shared" si="5"/>
        <v>15752258</v>
      </c>
      <c r="E17" s="37">
        <v>1278997.8400000001</v>
      </c>
      <c r="F17" s="37">
        <v>1284647.42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54">
        <f t="shared" si="6"/>
        <v>2563645.2599999998</v>
      </c>
    </row>
    <row r="18" spans="1:17" s="7" customFormat="1" ht="15.75" x14ac:dyDescent="0.25">
      <c r="A18" s="8" t="s">
        <v>17</v>
      </c>
      <c r="B18" s="34">
        <f>SUM(B19:B27)</f>
        <v>24750400</v>
      </c>
      <c r="C18" s="34">
        <f t="shared" ref="C18:P18" si="7">SUM(C19:C27)</f>
        <v>7036592.4400000004</v>
      </c>
      <c r="D18" s="34">
        <f>SUM(D19:D27)</f>
        <v>31786992.439999998</v>
      </c>
      <c r="E18" s="35">
        <f t="shared" si="7"/>
        <v>0</v>
      </c>
      <c r="F18" s="35">
        <f>SUM(F19:F27)</f>
        <v>1360335.89</v>
      </c>
      <c r="G18" s="25">
        <f t="shared" si="7"/>
        <v>0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53">
        <f t="shared" si="4"/>
        <v>1360335.89</v>
      </c>
    </row>
    <row r="19" spans="1:17" ht="15.75" x14ac:dyDescent="0.25">
      <c r="A19" s="10" t="s">
        <v>18</v>
      </c>
      <c r="B19" s="36">
        <v>13300400</v>
      </c>
      <c r="C19" s="36">
        <v>0</v>
      </c>
      <c r="D19" s="36">
        <f>+B19+C19</f>
        <v>13300400</v>
      </c>
      <c r="E19" s="37"/>
      <c r="F19" s="37">
        <v>1326033.8899999999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54">
        <f>SUM(E19:P19)</f>
        <v>1326033.8899999999</v>
      </c>
    </row>
    <row r="20" spans="1:17" ht="15.75" x14ac:dyDescent="0.25">
      <c r="A20" s="10" t="s">
        <v>19</v>
      </c>
      <c r="B20" s="36">
        <v>0</v>
      </c>
      <c r="C20" s="36">
        <v>0</v>
      </c>
      <c r="D20" s="36">
        <f t="shared" ref="D20:D26" si="8">+B20+C20</f>
        <v>0</v>
      </c>
      <c r="E20" s="36">
        <v>0</v>
      </c>
      <c r="F20" s="36">
        <v>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54">
        <f t="shared" ref="Q20:Q27" si="9">SUM(E20:P20)</f>
        <v>0</v>
      </c>
    </row>
    <row r="21" spans="1:17" ht="15.75" x14ac:dyDescent="0.25">
      <c r="A21" s="10" t="s">
        <v>20</v>
      </c>
      <c r="B21" s="36">
        <v>0</v>
      </c>
      <c r="C21" s="36">
        <v>0</v>
      </c>
      <c r="D21" s="36">
        <f t="shared" si="8"/>
        <v>0</v>
      </c>
      <c r="E21" s="36">
        <v>0</v>
      </c>
      <c r="F21" s="36"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54">
        <f t="shared" si="9"/>
        <v>0</v>
      </c>
    </row>
    <row r="22" spans="1:17" ht="15.75" x14ac:dyDescent="0.25">
      <c r="A22" s="10" t="s">
        <v>21</v>
      </c>
      <c r="B22" s="36">
        <v>0</v>
      </c>
      <c r="C22" s="36">
        <v>0</v>
      </c>
      <c r="D22" s="36">
        <f t="shared" si="8"/>
        <v>0</v>
      </c>
      <c r="E22" s="36">
        <v>0</v>
      </c>
      <c r="F22" s="36">
        <v>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54">
        <f t="shared" si="9"/>
        <v>0</v>
      </c>
    </row>
    <row r="23" spans="1:17" ht="15.75" x14ac:dyDescent="0.25">
      <c r="A23" s="10" t="s">
        <v>22</v>
      </c>
      <c r="B23" s="36">
        <v>800000</v>
      </c>
      <c r="C23" s="36">
        <v>1740014.06</v>
      </c>
      <c r="D23" s="36">
        <f t="shared" si="8"/>
        <v>2540014.06</v>
      </c>
      <c r="E23" s="36">
        <v>0</v>
      </c>
      <c r="F23" s="36"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54">
        <f t="shared" si="9"/>
        <v>0</v>
      </c>
    </row>
    <row r="24" spans="1:17" ht="15.75" x14ac:dyDescent="0.25">
      <c r="A24" s="10" t="s">
        <v>23</v>
      </c>
      <c r="B24" s="36">
        <v>1800000</v>
      </c>
      <c r="C24" s="36">
        <v>1073763.72</v>
      </c>
      <c r="D24" s="36">
        <f t="shared" si="8"/>
        <v>2873763.7199999997</v>
      </c>
      <c r="E24" s="36">
        <v>0</v>
      </c>
      <c r="F24" s="36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54">
        <f t="shared" si="9"/>
        <v>0</v>
      </c>
    </row>
    <row r="25" spans="1:17" ht="15.75" x14ac:dyDescent="0.25">
      <c r="A25" s="10" t="s">
        <v>24</v>
      </c>
      <c r="B25" s="36">
        <v>700000</v>
      </c>
      <c r="C25" s="36">
        <v>1070704.99</v>
      </c>
      <c r="D25" s="36">
        <f t="shared" si="8"/>
        <v>1770704.99</v>
      </c>
      <c r="E25" s="36">
        <v>0</v>
      </c>
      <c r="F25" s="36">
        <v>22302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54">
        <f t="shared" si="9"/>
        <v>22302</v>
      </c>
    </row>
    <row r="26" spans="1:17" ht="15.75" x14ac:dyDescent="0.25">
      <c r="A26" s="10" t="s">
        <v>25</v>
      </c>
      <c r="B26" s="36">
        <v>5800000</v>
      </c>
      <c r="C26" s="36">
        <v>3308228.88</v>
      </c>
      <c r="D26" s="36">
        <f t="shared" si="8"/>
        <v>9108228.879999999</v>
      </c>
      <c r="E26" s="36">
        <v>0</v>
      </c>
      <c r="F26" s="36">
        <v>12000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54">
        <f t="shared" si="9"/>
        <v>12000</v>
      </c>
    </row>
    <row r="27" spans="1:17" ht="15.75" x14ac:dyDescent="0.25">
      <c r="A27" s="10" t="s">
        <v>26</v>
      </c>
      <c r="B27" s="36">
        <v>2350000</v>
      </c>
      <c r="C27" s="36">
        <v>-156119.21</v>
      </c>
      <c r="D27" s="36">
        <f>+B27+C27</f>
        <v>2193880.79</v>
      </c>
      <c r="E27" s="36">
        <v>0</v>
      </c>
      <c r="F27" s="36">
        <v>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54">
        <f t="shared" si="9"/>
        <v>0</v>
      </c>
    </row>
    <row r="28" spans="1:17" s="7" customFormat="1" ht="15.75" x14ac:dyDescent="0.25">
      <c r="A28" s="8" t="s">
        <v>27</v>
      </c>
      <c r="B28" s="34">
        <f>SUM(B29:B37)</f>
        <v>14008113</v>
      </c>
      <c r="C28" s="34">
        <f t="shared" ref="C28:P28" si="10">SUM(C29:C37)</f>
        <v>2391193.73</v>
      </c>
      <c r="D28" s="34">
        <f t="shared" si="10"/>
        <v>16399306.73</v>
      </c>
      <c r="E28" s="35">
        <f t="shared" si="10"/>
        <v>0</v>
      </c>
      <c r="F28" s="35">
        <f t="shared" si="10"/>
        <v>873020</v>
      </c>
      <c r="G28" s="25">
        <f t="shared" si="10"/>
        <v>0</v>
      </c>
      <c r="H28" s="25">
        <f t="shared" si="10"/>
        <v>0</v>
      </c>
      <c r="I28" s="25">
        <f t="shared" si="10"/>
        <v>0</v>
      </c>
      <c r="J28" s="25">
        <f t="shared" si="10"/>
        <v>0</v>
      </c>
      <c r="K28" s="25">
        <f t="shared" si="10"/>
        <v>0</v>
      </c>
      <c r="L28" s="25">
        <f t="shared" si="10"/>
        <v>0</v>
      </c>
      <c r="M28" s="25">
        <f t="shared" si="10"/>
        <v>0</v>
      </c>
      <c r="N28" s="25">
        <f>SUM(N29:N37)</f>
        <v>0</v>
      </c>
      <c r="O28" s="25">
        <f t="shared" si="10"/>
        <v>0</v>
      </c>
      <c r="P28" s="25">
        <f t="shared" si="10"/>
        <v>0</v>
      </c>
      <c r="Q28" s="53">
        <f t="shared" si="4"/>
        <v>873020</v>
      </c>
    </row>
    <row r="29" spans="1:17" ht="15.75" x14ac:dyDescent="0.25">
      <c r="A29" s="10" t="s">
        <v>28</v>
      </c>
      <c r="B29" s="36">
        <v>0</v>
      </c>
      <c r="C29" s="36">
        <v>517525.66</v>
      </c>
      <c r="D29" s="36">
        <f>+B29+C29</f>
        <v>517525.66</v>
      </c>
      <c r="E29" s="37"/>
      <c r="F29" s="37">
        <f>8040+21720+43260</f>
        <v>73020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54">
        <f>SUM(E29:P29)</f>
        <v>73020</v>
      </c>
    </row>
    <row r="30" spans="1:17" ht="15.75" x14ac:dyDescent="0.25">
      <c r="A30" s="10" t="s">
        <v>29</v>
      </c>
      <c r="B30" s="36"/>
      <c r="C30" s="36">
        <v>60840</v>
      </c>
      <c r="D30" s="36">
        <f>+B30+C30</f>
        <v>60840</v>
      </c>
      <c r="E30" s="36">
        <v>0</v>
      </c>
      <c r="F30" s="36">
        <v>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54">
        <f t="shared" ref="Q30:Q37" si="11">SUM(E30:P30)</f>
        <v>0</v>
      </c>
    </row>
    <row r="31" spans="1:17" ht="15.75" x14ac:dyDescent="0.25">
      <c r="A31" s="10" t="s">
        <v>30</v>
      </c>
      <c r="B31" s="36"/>
      <c r="C31" s="36">
        <v>130000</v>
      </c>
      <c r="D31" s="36">
        <f t="shared" ref="D31:D37" si="12">+B31+C31</f>
        <v>130000</v>
      </c>
      <c r="E31" s="36">
        <v>0</v>
      </c>
      <c r="F31" s="36">
        <v>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54">
        <f t="shared" si="11"/>
        <v>0</v>
      </c>
    </row>
    <row r="32" spans="1:17" ht="15.75" x14ac:dyDescent="0.25">
      <c r="A32" s="10" t="s">
        <v>31</v>
      </c>
      <c r="B32" s="36"/>
      <c r="C32" s="36">
        <v>140350</v>
      </c>
      <c r="D32" s="36">
        <f t="shared" si="12"/>
        <v>140350</v>
      </c>
      <c r="E32" s="36">
        <v>0</v>
      </c>
      <c r="F32" s="36">
        <v>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54">
        <f t="shared" si="11"/>
        <v>0</v>
      </c>
    </row>
    <row r="33" spans="1:18" ht="15.75" x14ac:dyDescent="0.25">
      <c r="A33" s="10" t="s">
        <v>32</v>
      </c>
      <c r="B33" s="36"/>
      <c r="C33" s="36">
        <v>0</v>
      </c>
      <c r="D33" s="36">
        <f t="shared" si="12"/>
        <v>0</v>
      </c>
      <c r="E33" s="36">
        <v>0</v>
      </c>
      <c r="F33" s="36">
        <v>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54">
        <f t="shared" si="11"/>
        <v>0</v>
      </c>
    </row>
    <row r="34" spans="1:18" ht="15.75" x14ac:dyDescent="0.25">
      <c r="A34" s="10" t="s">
        <v>33</v>
      </c>
      <c r="B34" s="36"/>
      <c r="C34" s="36">
        <v>3000</v>
      </c>
      <c r="D34" s="36">
        <f t="shared" si="12"/>
        <v>3000</v>
      </c>
      <c r="E34" s="36">
        <v>0</v>
      </c>
      <c r="F34" s="36">
        <v>0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54">
        <f t="shared" si="11"/>
        <v>0</v>
      </c>
    </row>
    <row r="35" spans="1:18" ht="15.75" x14ac:dyDescent="0.25">
      <c r="A35" s="10" t="s">
        <v>34</v>
      </c>
      <c r="B35" s="36">
        <v>12658113</v>
      </c>
      <c r="C35" s="36">
        <v>576853.72</v>
      </c>
      <c r="D35" s="36">
        <f t="shared" si="12"/>
        <v>13234966.720000001</v>
      </c>
      <c r="E35" s="36">
        <v>0</v>
      </c>
      <c r="F35" s="36">
        <v>800000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54">
        <f t="shared" si="11"/>
        <v>800000</v>
      </c>
    </row>
    <row r="36" spans="1:18" ht="15.75" x14ac:dyDescent="0.25">
      <c r="A36" s="10" t="s">
        <v>35</v>
      </c>
      <c r="B36" s="36">
        <v>0</v>
      </c>
      <c r="C36" s="36">
        <v>962624.35</v>
      </c>
      <c r="D36" s="36">
        <f t="shared" si="12"/>
        <v>962624.35</v>
      </c>
      <c r="E36" s="36">
        <v>0</v>
      </c>
      <c r="F36" s="36">
        <v>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54">
        <f t="shared" si="11"/>
        <v>0</v>
      </c>
    </row>
    <row r="37" spans="1:18" ht="15.75" x14ac:dyDescent="0.25">
      <c r="A37" s="10" t="s">
        <v>36</v>
      </c>
      <c r="B37" s="36">
        <v>1350000</v>
      </c>
      <c r="C37" s="36">
        <v>0</v>
      </c>
      <c r="D37" s="36">
        <f t="shared" si="12"/>
        <v>1350000</v>
      </c>
      <c r="E37" s="36">
        <v>0</v>
      </c>
      <c r="F37" s="36">
        <v>0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54">
        <f t="shared" si="11"/>
        <v>0</v>
      </c>
    </row>
    <row r="38" spans="1:18" s="7" customFormat="1" ht="15.75" hidden="1" x14ac:dyDescent="0.25">
      <c r="A38" s="8" t="s">
        <v>37</v>
      </c>
      <c r="B38" s="29">
        <f t="shared" ref="B38:C38" si="13">SUM(B39:B46)</f>
        <v>0</v>
      </c>
      <c r="C38" s="29">
        <f t="shared" si="13"/>
        <v>0</v>
      </c>
      <c r="D38" s="29"/>
      <c r="E38" s="31">
        <f>SUM(E39:E46)</f>
        <v>0</v>
      </c>
      <c r="F38" s="31"/>
      <c r="G38" s="26"/>
      <c r="H38" s="26"/>
      <c r="I38" s="26">
        <v>0</v>
      </c>
      <c r="J38" s="26"/>
      <c r="K38" s="26"/>
      <c r="L38" s="26"/>
      <c r="M38" s="26"/>
      <c r="N38" s="26"/>
      <c r="O38" s="26"/>
      <c r="P38" s="26"/>
      <c r="Q38" s="54">
        <f t="shared" si="4"/>
        <v>0</v>
      </c>
      <c r="R38" s="9"/>
    </row>
    <row r="39" spans="1:18" ht="15.75" hidden="1" x14ac:dyDescent="0.25">
      <c r="A39" s="10" t="s">
        <v>38</v>
      </c>
      <c r="B39" s="36">
        <v>0</v>
      </c>
      <c r="C39" s="36">
        <v>0</v>
      </c>
      <c r="D39" s="36"/>
      <c r="E39" s="36">
        <v>0</v>
      </c>
      <c r="F39" s="36"/>
      <c r="G39" s="23"/>
      <c r="H39" s="23"/>
      <c r="I39" s="23">
        <v>426520</v>
      </c>
      <c r="J39" s="23"/>
      <c r="K39" s="23"/>
      <c r="L39" s="23"/>
      <c r="M39" s="23"/>
      <c r="N39" s="23"/>
      <c r="O39" s="23"/>
      <c r="P39" s="23"/>
      <c r="Q39" s="54">
        <f t="shared" si="4"/>
        <v>426520</v>
      </c>
    </row>
    <row r="40" spans="1:18" ht="15.75" hidden="1" x14ac:dyDescent="0.25">
      <c r="A40" s="10" t="s">
        <v>39</v>
      </c>
      <c r="B40" s="36">
        <v>0</v>
      </c>
      <c r="C40" s="36">
        <v>0</v>
      </c>
      <c r="D40" s="36"/>
      <c r="E40" s="36">
        <v>0</v>
      </c>
      <c r="F40" s="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54">
        <f t="shared" si="4"/>
        <v>0</v>
      </c>
    </row>
    <row r="41" spans="1:18" ht="15.75" hidden="1" x14ac:dyDescent="0.25">
      <c r="A41" s="10" t="s">
        <v>40</v>
      </c>
      <c r="B41" s="36">
        <v>0</v>
      </c>
      <c r="C41" s="36">
        <v>0</v>
      </c>
      <c r="D41" s="36"/>
      <c r="E41" s="36">
        <v>0</v>
      </c>
      <c r="F41" s="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54">
        <f t="shared" si="4"/>
        <v>0</v>
      </c>
    </row>
    <row r="42" spans="1:18" ht="15.75" hidden="1" x14ac:dyDescent="0.25">
      <c r="A42" s="10" t="s">
        <v>41</v>
      </c>
      <c r="B42" s="36">
        <v>0</v>
      </c>
      <c r="C42" s="36">
        <v>0</v>
      </c>
      <c r="D42" s="36"/>
      <c r="E42" s="36">
        <v>0</v>
      </c>
      <c r="F42" s="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54">
        <f t="shared" si="4"/>
        <v>0</v>
      </c>
    </row>
    <row r="43" spans="1:18" ht="15.75" hidden="1" x14ac:dyDescent="0.25">
      <c r="A43" s="10" t="s">
        <v>42</v>
      </c>
      <c r="B43" s="36">
        <v>0</v>
      </c>
      <c r="C43" s="36">
        <v>0</v>
      </c>
      <c r="D43" s="36"/>
      <c r="E43" s="36">
        <v>0</v>
      </c>
      <c r="F43" s="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54">
        <f t="shared" si="4"/>
        <v>0</v>
      </c>
    </row>
    <row r="44" spans="1:18" ht="15.75" hidden="1" x14ac:dyDescent="0.25">
      <c r="A44" s="10" t="s">
        <v>43</v>
      </c>
      <c r="B44" s="36">
        <v>0</v>
      </c>
      <c r="C44" s="36">
        <v>0</v>
      </c>
      <c r="D44" s="36"/>
      <c r="E44" s="36">
        <v>0</v>
      </c>
      <c r="F44" s="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54">
        <f t="shared" si="4"/>
        <v>0</v>
      </c>
    </row>
    <row r="45" spans="1:18" ht="15.75" hidden="1" x14ac:dyDescent="0.25">
      <c r="A45" s="10" t="s">
        <v>44</v>
      </c>
      <c r="B45" s="36">
        <v>0</v>
      </c>
      <c r="C45" s="36">
        <v>0</v>
      </c>
      <c r="D45" s="36"/>
      <c r="E45" s="36">
        <v>0</v>
      </c>
      <c r="F45" s="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54">
        <f t="shared" si="4"/>
        <v>0</v>
      </c>
    </row>
    <row r="46" spans="1:18" ht="15.75" hidden="1" x14ac:dyDescent="0.25">
      <c r="A46" s="10" t="s">
        <v>45</v>
      </c>
      <c r="B46" s="36">
        <v>0</v>
      </c>
      <c r="C46" s="36">
        <v>0</v>
      </c>
      <c r="D46" s="36"/>
      <c r="E46" s="36">
        <v>0</v>
      </c>
      <c r="F46" s="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54">
        <f t="shared" si="4"/>
        <v>0</v>
      </c>
    </row>
    <row r="47" spans="1:18" s="7" customFormat="1" ht="15.75" hidden="1" x14ac:dyDescent="0.25">
      <c r="A47" s="8" t="s">
        <v>46</v>
      </c>
      <c r="B47" s="29">
        <f t="shared" ref="B47:C47" si="14">SUM(B48:B53)</f>
        <v>0</v>
      </c>
      <c r="C47" s="29">
        <f t="shared" si="14"/>
        <v>0</v>
      </c>
      <c r="D47" s="29"/>
      <c r="E47" s="31">
        <f>SUM(E48:E53)</f>
        <v>0</v>
      </c>
      <c r="F47" s="31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54">
        <f t="shared" si="4"/>
        <v>0</v>
      </c>
      <c r="R47" s="9"/>
    </row>
    <row r="48" spans="1:18" ht="15.75" hidden="1" x14ac:dyDescent="0.25">
      <c r="A48" s="10" t="s">
        <v>47</v>
      </c>
      <c r="B48" s="36">
        <v>0</v>
      </c>
      <c r="C48" s="36">
        <v>0</v>
      </c>
      <c r="D48" s="36"/>
      <c r="E48" s="36">
        <v>0</v>
      </c>
      <c r="F48" s="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54">
        <f t="shared" si="4"/>
        <v>0</v>
      </c>
    </row>
    <row r="49" spans="1:17" ht="15.75" hidden="1" x14ac:dyDescent="0.25">
      <c r="A49" s="10" t="s">
        <v>48</v>
      </c>
      <c r="B49" s="36">
        <v>0</v>
      </c>
      <c r="C49" s="36">
        <v>0</v>
      </c>
      <c r="D49" s="36"/>
      <c r="E49" s="36">
        <v>0</v>
      </c>
      <c r="F49" s="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54">
        <f t="shared" si="4"/>
        <v>0</v>
      </c>
    </row>
    <row r="50" spans="1:17" ht="15.75" hidden="1" x14ac:dyDescent="0.25">
      <c r="A50" s="10" t="s">
        <v>49</v>
      </c>
      <c r="B50" s="36">
        <v>0</v>
      </c>
      <c r="C50" s="36">
        <v>0</v>
      </c>
      <c r="D50" s="36"/>
      <c r="E50" s="36">
        <v>0</v>
      </c>
      <c r="F50" s="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54">
        <f t="shared" si="4"/>
        <v>0</v>
      </c>
    </row>
    <row r="51" spans="1:17" ht="15.75" hidden="1" x14ac:dyDescent="0.25">
      <c r="A51" s="10" t="s">
        <v>50</v>
      </c>
      <c r="B51" s="36">
        <v>0</v>
      </c>
      <c r="C51" s="36">
        <v>0</v>
      </c>
      <c r="D51" s="36"/>
      <c r="E51" s="36">
        <v>0</v>
      </c>
      <c r="F51" s="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54">
        <f t="shared" si="4"/>
        <v>0</v>
      </c>
    </row>
    <row r="52" spans="1:17" ht="15.75" hidden="1" x14ac:dyDescent="0.25">
      <c r="A52" s="10" t="s">
        <v>51</v>
      </c>
      <c r="B52" s="36">
        <v>0</v>
      </c>
      <c r="C52" s="36">
        <v>0</v>
      </c>
      <c r="D52" s="36"/>
      <c r="E52" s="36">
        <v>0</v>
      </c>
      <c r="F52" s="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54">
        <f t="shared" si="4"/>
        <v>0</v>
      </c>
    </row>
    <row r="53" spans="1:17" ht="15.75" hidden="1" x14ac:dyDescent="0.25">
      <c r="A53" s="10" t="s">
        <v>52</v>
      </c>
      <c r="B53" s="36">
        <v>0</v>
      </c>
      <c r="C53" s="36">
        <v>0</v>
      </c>
      <c r="D53" s="36"/>
      <c r="E53" s="36">
        <v>0</v>
      </c>
      <c r="F53" s="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54">
        <f t="shared" si="4"/>
        <v>0</v>
      </c>
    </row>
    <row r="54" spans="1:17" s="7" customFormat="1" ht="15.75" x14ac:dyDescent="0.25">
      <c r="A54" s="8" t="s">
        <v>53</v>
      </c>
      <c r="B54" s="34">
        <f>SUM(B55:B63)</f>
        <v>7715921</v>
      </c>
      <c r="C54" s="34">
        <f t="shared" ref="C54:Q54" si="15">SUM(C55:C63)</f>
        <v>538672.56999999995</v>
      </c>
      <c r="D54" s="34">
        <f t="shared" si="15"/>
        <v>8254593.5699999994</v>
      </c>
      <c r="E54" s="35">
        <f t="shared" si="15"/>
        <v>0</v>
      </c>
      <c r="F54" s="35">
        <f t="shared" si="15"/>
        <v>0</v>
      </c>
      <c r="G54" s="25">
        <f t="shared" si="15"/>
        <v>0</v>
      </c>
      <c r="H54" s="25">
        <f t="shared" si="15"/>
        <v>0</v>
      </c>
      <c r="I54" s="25">
        <f t="shared" si="15"/>
        <v>0</v>
      </c>
      <c r="J54" s="25">
        <f t="shared" si="15"/>
        <v>0</v>
      </c>
      <c r="K54" s="25">
        <f t="shared" si="15"/>
        <v>0</v>
      </c>
      <c r="L54" s="25">
        <f t="shared" si="15"/>
        <v>0</v>
      </c>
      <c r="M54" s="25">
        <f t="shared" si="15"/>
        <v>0</v>
      </c>
      <c r="N54" s="25">
        <f t="shared" si="15"/>
        <v>0</v>
      </c>
      <c r="O54" s="25">
        <f t="shared" si="15"/>
        <v>0</v>
      </c>
      <c r="P54" s="25">
        <f t="shared" si="15"/>
        <v>0</v>
      </c>
      <c r="Q54" s="55">
        <f t="shared" si="15"/>
        <v>0</v>
      </c>
    </row>
    <row r="55" spans="1:17" ht="15.75" x14ac:dyDescent="0.25">
      <c r="A55" s="10" t="s">
        <v>54</v>
      </c>
      <c r="B55" s="36"/>
      <c r="C55" s="36">
        <v>222934.67</v>
      </c>
      <c r="D55" s="36">
        <f>+B55+C55</f>
        <v>222934.67</v>
      </c>
      <c r="E55" s="36">
        <v>0</v>
      </c>
      <c r="F55" s="36">
        <v>0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54">
        <f>SUM(E55:P55)</f>
        <v>0</v>
      </c>
    </row>
    <row r="56" spans="1:17" ht="15.75" x14ac:dyDescent="0.25">
      <c r="A56" s="10" t="s">
        <v>55</v>
      </c>
      <c r="B56" s="36"/>
      <c r="C56" s="36">
        <v>0</v>
      </c>
      <c r="D56" s="36">
        <f t="shared" ref="D56:D63" si="16">+B56+C56</f>
        <v>0</v>
      </c>
      <c r="E56" s="36">
        <v>0</v>
      </c>
      <c r="F56" s="36">
        <v>0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54">
        <f t="shared" ref="Q56:Q63" si="17">SUM(E56:P56)</f>
        <v>0</v>
      </c>
    </row>
    <row r="57" spans="1:17" ht="15.75" x14ac:dyDescent="0.25">
      <c r="A57" s="10" t="s">
        <v>56</v>
      </c>
      <c r="B57" s="36">
        <v>7715921</v>
      </c>
      <c r="C57" s="36">
        <v>28314.68</v>
      </c>
      <c r="D57" s="36">
        <f t="shared" si="16"/>
        <v>7744235.6799999997</v>
      </c>
      <c r="E57" s="36">
        <v>0</v>
      </c>
      <c r="F57" s="36">
        <v>0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54">
        <f t="shared" si="17"/>
        <v>0</v>
      </c>
    </row>
    <row r="58" spans="1:17" ht="15.75" x14ac:dyDescent="0.25">
      <c r="A58" s="10" t="s">
        <v>57</v>
      </c>
      <c r="B58" s="36"/>
      <c r="C58" s="36">
        <v>0</v>
      </c>
      <c r="D58" s="36">
        <f t="shared" si="16"/>
        <v>0</v>
      </c>
      <c r="E58" s="36">
        <v>0</v>
      </c>
      <c r="F58" s="36">
        <v>0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54">
        <f t="shared" si="17"/>
        <v>0</v>
      </c>
    </row>
    <row r="59" spans="1:17" ht="15.75" x14ac:dyDescent="0.25">
      <c r="A59" s="10" t="s">
        <v>58</v>
      </c>
      <c r="B59" s="36"/>
      <c r="C59" s="36">
        <v>287423.21999999997</v>
      </c>
      <c r="D59" s="36">
        <f t="shared" si="16"/>
        <v>287423.21999999997</v>
      </c>
      <c r="E59" s="36">
        <v>0</v>
      </c>
      <c r="F59" s="36">
        <v>0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54">
        <f t="shared" si="17"/>
        <v>0</v>
      </c>
    </row>
    <row r="60" spans="1:17" ht="15.75" x14ac:dyDescent="0.25">
      <c r="A60" s="10" t="s">
        <v>59</v>
      </c>
      <c r="B60" s="36"/>
      <c r="C60" s="36">
        <v>0</v>
      </c>
      <c r="D60" s="36">
        <f t="shared" si="16"/>
        <v>0</v>
      </c>
      <c r="E60" s="36">
        <v>0</v>
      </c>
      <c r="F60" s="36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54">
        <f t="shared" si="17"/>
        <v>0</v>
      </c>
    </row>
    <row r="61" spans="1:17" ht="15.75" x14ac:dyDescent="0.25">
      <c r="A61" s="10" t="s">
        <v>60</v>
      </c>
      <c r="B61" s="36"/>
      <c r="C61" s="36">
        <v>0</v>
      </c>
      <c r="D61" s="36">
        <f t="shared" si="16"/>
        <v>0</v>
      </c>
      <c r="E61" s="36">
        <v>0</v>
      </c>
      <c r="F61" s="36">
        <v>0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54">
        <f t="shared" si="17"/>
        <v>0</v>
      </c>
    </row>
    <row r="62" spans="1:17" ht="15.75" x14ac:dyDescent="0.25">
      <c r="A62" s="10" t="s">
        <v>61</v>
      </c>
      <c r="B62" s="36"/>
      <c r="C62" s="36">
        <v>0</v>
      </c>
      <c r="D62" s="36">
        <f t="shared" si="16"/>
        <v>0</v>
      </c>
      <c r="E62" s="36">
        <v>0</v>
      </c>
      <c r="F62" s="36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54">
        <f t="shared" si="17"/>
        <v>0</v>
      </c>
    </row>
    <row r="63" spans="1:17" ht="15.75" x14ac:dyDescent="0.25">
      <c r="A63" s="10" t="s">
        <v>62</v>
      </c>
      <c r="B63" s="36"/>
      <c r="C63" s="36">
        <v>0</v>
      </c>
      <c r="D63" s="36">
        <f t="shared" si="16"/>
        <v>0</v>
      </c>
      <c r="E63" s="36">
        <v>0</v>
      </c>
      <c r="F63" s="36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54">
        <f t="shared" si="17"/>
        <v>0</v>
      </c>
    </row>
    <row r="64" spans="1:17" ht="15.75" hidden="1" x14ac:dyDescent="0.25">
      <c r="A64" s="8" t="s">
        <v>63</v>
      </c>
      <c r="B64" s="34">
        <f t="shared" ref="B64:C64" si="18">SUM(B65:B68)</f>
        <v>0</v>
      </c>
      <c r="C64" s="34">
        <f t="shared" si="18"/>
        <v>0</v>
      </c>
      <c r="D64" s="34"/>
      <c r="E64" s="35">
        <f>SUM(E65:E68)</f>
        <v>0</v>
      </c>
      <c r="F64" s="35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35">
        <f t="shared" ref="Q64:Q84" si="19">SUM(E64:E64)</f>
        <v>0</v>
      </c>
    </row>
    <row r="65" spans="1:18" ht="15.75" hidden="1" x14ac:dyDescent="0.25">
      <c r="A65" s="10" t="s">
        <v>64</v>
      </c>
      <c r="B65" s="36">
        <v>0</v>
      </c>
      <c r="C65" s="36">
        <v>0</v>
      </c>
      <c r="D65" s="36"/>
      <c r="E65" s="36"/>
      <c r="F65" s="36"/>
      <c r="G65" s="2"/>
      <c r="H65" s="2"/>
      <c r="I65" s="2"/>
      <c r="J65" s="2"/>
      <c r="K65" s="2"/>
      <c r="L65" s="2"/>
      <c r="M65" s="2"/>
      <c r="N65" s="2"/>
      <c r="O65" s="2"/>
      <c r="P65" s="2"/>
      <c r="Q65" s="31">
        <f t="shared" si="19"/>
        <v>0</v>
      </c>
    </row>
    <row r="66" spans="1:18" ht="15.75" hidden="1" x14ac:dyDescent="0.25">
      <c r="A66" s="10" t="s">
        <v>65</v>
      </c>
      <c r="B66" s="36">
        <v>0</v>
      </c>
      <c r="C66" s="36">
        <v>0</v>
      </c>
      <c r="D66" s="36"/>
      <c r="E66" s="36"/>
      <c r="F66" s="36"/>
      <c r="G66" s="2"/>
      <c r="H66" s="2"/>
      <c r="I66" s="2"/>
      <c r="J66" s="2"/>
      <c r="K66" s="2"/>
      <c r="L66" s="2"/>
      <c r="M66" s="2"/>
      <c r="N66" s="2"/>
      <c r="O66" s="2"/>
      <c r="P66" s="2"/>
      <c r="Q66" s="31">
        <f t="shared" si="19"/>
        <v>0</v>
      </c>
    </row>
    <row r="67" spans="1:18" ht="15.75" hidden="1" x14ac:dyDescent="0.25">
      <c r="A67" s="10" t="s">
        <v>66</v>
      </c>
      <c r="B67" s="36">
        <v>0</v>
      </c>
      <c r="C67" s="36">
        <v>0</v>
      </c>
      <c r="D67" s="36"/>
      <c r="E67" s="36"/>
      <c r="F67" s="36"/>
      <c r="G67" s="2"/>
      <c r="H67" s="2"/>
      <c r="I67" s="2"/>
      <c r="J67" s="2"/>
      <c r="K67" s="2"/>
      <c r="L67" s="2"/>
      <c r="M67" s="2"/>
      <c r="N67" s="2"/>
      <c r="O67" s="2"/>
      <c r="P67" s="2"/>
      <c r="Q67" s="31">
        <f t="shared" si="19"/>
        <v>0</v>
      </c>
    </row>
    <row r="68" spans="1:18" ht="15.75" hidden="1" x14ac:dyDescent="0.25">
      <c r="A68" s="10" t="s">
        <v>67</v>
      </c>
      <c r="B68" s="36">
        <v>0</v>
      </c>
      <c r="C68" s="36">
        <v>0</v>
      </c>
      <c r="D68" s="36"/>
      <c r="E68" s="36"/>
      <c r="F68" s="36"/>
      <c r="G68" s="2"/>
      <c r="H68" s="2"/>
      <c r="I68" s="2"/>
      <c r="J68" s="2"/>
      <c r="K68" s="2"/>
      <c r="L68" s="2"/>
      <c r="M68" s="2"/>
      <c r="N68" s="2"/>
      <c r="O68" s="2"/>
      <c r="P68" s="2"/>
      <c r="Q68" s="31">
        <f t="shared" si="19"/>
        <v>0</v>
      </c>
    </row>
    <row r="69" spans="1:18" ht="15.75" hidden="1" x14ac:dyDescent="0.25">
      <c r="A69" s="8" t="s">
        <v>68</v>
      </c>
      <c r="B69" s="34">
        <f t="shared" ref="B69:C69" si="20">SUM(B70:B71)</f>
        <v>0</v>
      </c>
      <c r="C69" s="34">
        <f t="shared" si="20"/>
        <v>0</v>
      </c>
      <c r="D69" s="34"/>
      <c r="E69" s="35">
        <f>SUM(E70:E71)</f>
        <v>0</v>
      </c>
      <c r="F69" s="35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5">
        <f t="shared" si="19"/>
        <v>0</v>
      </c>
    </row>
    <row r="70" spans="1:18" ht="15.75" hidden="1" x14ac:dyDescent="0.25">
      <c r="A70" s="10" t="s">
        <v>69</v>
      </c>
      <c r="B70" s="36">
        <v>0</v>
      </c>
      <c r="C70" s="36">
        <v>0</v>
      </c>
      <c r="D70" s="36"/>
      <c r="E70" s="31"/>
      <c r="F70" s="31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31">
        <f t="shared" si="19"/>
        <v>0</v>
      </c>
    </row>
    <row r="71" spans="1:18" ht="15.75" hidden="1" x14ac:dyDescent="0.25">
      <c r="A71" s="10" t="s">
        <v>70</v>
      </c>
      <c r="B71" s="36">
        <v>0</v>
      </c>
      <c r="C71" s="36">
        <v>0</v>
      </c>
      <c r="D71" s="36"/>
      <c r="E71" s="31"/>
      <c r="F71" s="31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31">
        <f t="shared" si="19"/>
        <v>0</v>
      </c>
    </row>
    <row r="72" spans="1:18" ht="15.75" hidden="1" x14ac:dyDescent="0.25">
      <c r="A72" s="8" t="s">
        <v>71</v>
      </c>
      <c r="B72" s="34">
        <f t="shared" ref="B72:C72" si="21">SUM(B73:B75)</f>
        <v>0</v>
      </c>
      <c r="C72" s="34">
        <f t="shared" si="21"/>
        <v>0</v>
      </c>
      <c r="D72" s="34"/>
      <c r="E72" s="35">
        <f>SUM(E73:E75)</f>
        <v>0</v>
      </c>
      <c r="F72" s="35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35">
        <f t="shared" si="19"/>
        <v>0</v>
      </c>
    </row>
    <row r="73" spans="1:18" ht="15.75" hidden="1" x14ac:dyDescent="0.25">
      <c r="A73" s="10" t="s">
        <v>72</v>
      </c>
      <c r="B73" s="36">
        <v>0</v>
      </c>
      <c r="C73" s="36">
        <v>0</v>
      </c>
      <c r="D73" s="36"/>
      <c r="E73" s="36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31">
        <f t="shared" si="19"/>
        <v>0</v>
      </c>
    </row>
    <row r="74" spans="1:18" ht="15.75" hidden="1" x14ac:dyDescent="0.25">
      <c r="A74" s="10" t="s">
        <v>73</v>
      </c>
      <c r="B74" s="36">
        <v>0</v>
      </c>
      <c r="C74" s="36">
        <v>0</v>
      </c>
      <c r="D74" s="36"/>
      <c r="E74" s="36"/>
      <c r="F74" s="36"/>
      <c r="G74" s="2"/>
      <c r="H74" s="2"/>
      <c r="I74" s="2"/>
      <c r="J74" s="2"/>
      <c r="K74" s="2"/>
      <c r="L74" s="2"/>
      <c r="M74" s="2"/>
      <c r="N74" s="2"/>
      <c r="O74" s="2"/>
      <c r="P74" s="2"/>
      <c r="Q74" s="31">
        <f t="shared" si="19"/>
        <v>0</v>
      </c>
    </row>
    <row r="75" spans="1:18" ht="15.75" hidden="1" x14ac:dyDescent="0.25">
      <c r="A75" s="10" t="s">
        <v>74</v>
      </c>
      <c r="B75" s="36">
        <v>0</v>
      </c>
      <c r="C75" s="36">
        <v>0</v>
      </c>
      <c r="D75" s="36"/>
      <c r="E75" s="36"/>
      <c r="F75" s="36"/>
      <c r="G75" s="2"/>
      <c r="H75" s="2"/>
      <c r="I75" s="2"/>
      <c r="J75" s="2"/>
      <c r="K75" s="2"/>
      <c r="L75" s="2"/>
      <c r="M75" s="2"/>
      <c r="N75" s="2"/>
      <c r="O75" s="2"/>
      <c r="P75" s="2"/>
      <c r="Q75" s="31">
        <f t="shared" si="19"/>
        <v>0</v>
      </c>
    </row>
    <row r="76" spans="1:18" s="7" customFormat="1" ht="15.75" hidden="1" x14ac:dyDescent="0.25">
      <c r="A76" s="6" t="s">
        <v>75</v>
      </c>
      <c r="B76" s="38">
        <f>SUM(B77+B80+B83)</f>
        <v>0</v>
      </c>
      <c r="C76" s="38">
        <f t="shared" ref="C76:E76" si="22">SUM(C77+C80+C83)</f>
        <v>0</v>
      </c>
      <c r="D76" s="38"/>
      <c r="E76" s="38">
        <f t="shared" si="22"/>
        <v>0</v>
      </c>
      <c r="F76" s="38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50">
        <f t="shared" si="19"/>
        <v>0</v>
      </c>
      <c r="R76" s="9"/>
    </row>
    <row r="77" spans="1:18" ht="15.75" hidden="1" x14ac:dyDescent="0.25">
      <c r="A77" s="8" t="s">
        <v>76</v>
      </c>
      <c r="B77" s="34">
        <f>SUM(B78:B79)</f>
        <v>0</v>
      </c>
      <c r="C77" s="34">
        <f t="shared" ref="C77" si="23">SUM(C78:C79)</f>
        <v>0</v>
      </c>
      <c r="D77" s="34"/>
      <c r="E77" s="35">
        <f>SUM(E78:E79)</f>
        <v>0</v>
      </c>
      <c r="F77" s="35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35">
        <f t="shared" si="19"/>
        <v>0</v>
      </c>
    </row>
    <row r="78" spans="1:18" ht="15.75" hidden="1" x14ac:dyDescent="0.25">
      <c r="A78" s="10" t="s">
        <v>77</v>
      </c>
      <c r="B78" s="36">
        <v>0</v>
      </c>
      <c r="C78" s="36">
        <v>0</v>
      </c>
      <c r="D78" s="36"/>
      <c r="E78" s="36"/>
      <c r="F78" s="36"/>
      <c r="G78" s="2"/>
      <c r="H78" s="2"/>
      <c r="I78" s="2"/>
      <c r="J78" s="2"/>
      <c r="K78" s="2"/>
      <c r="L78" s="2"/>
      <c r="M78" s="2"/>
      <c r="N78" s="2"/>
      <c r="O78" s="2"/>
      <c r="P78" s="2"/>
      <c r="Q78" s="31">
        <f t="shared" si="19"/>
        <v>0</v>
      </c>
    </row>
    <row r="79" spans="1:18" ht="15.75" hidden="1" x14ac:dyDescent="0.25">
      <c r="A79" s="10" t="s">
        <v>78</v>
      </c>
      <c r="B79" s="36">
        <v>0</v>
      </c>
      <c r="C79" s="36">
        <v>0</v>
      </c>
      <c r="D79" s="36"/>
      <c r="E79" s="36"/>
      <c r="F79" s="36"/>
      <c r="G79" s="2"/>
      <c r="H79" s="2"/>
      <c r="I79" s="2"/>
      <c r="J79" s="2"/>
      <c r="K79" s="2"/>
      <c r="L79" s="2"/>
      <c r="M79" s="2"/>
      <c r="N79" s="2"/>
      <c r="O79" s="2"/>
      <c r="P79" s="2"/>
      <c r="Q79" s="31">
        <f t="shared" si="19"/>
        <v>0</v>
      </c>
    </row>
    <row r="80" spans="1:18" s="7" customFormat="1" ht="15.75" hidden="1" x14ac:dyDescent="0.25">
      <c r="A80" s="8" t="s">
        <v>79</v>
      </c>
      <c r="B80" s="34">
        <f t="shared" ref="B80:C80" si="24">SUM(B81:B82)</f>
        <v>0</v>
      </c>
      <c r="C80" s="34">
        <f t="shared" si="24"/>
        <v>0</v>
      </c>
      <c r="D80" s="34"/>
      <c r="E80" s="35">
        <f>SUM(E81:E82)</f>
        <v>0</v>
      </c>
      <c r="F80" s="35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35">
        <f t="shared" si="19"/>
        <v>0</v>
      </c>
      <c r="R80" s="9"/>
    </row>
    <row r="81" spans="1:18" ht="15.75" hidden="1" x14ac:dyDescent="0.25">
      <c r="A81" s="10" t="s">
        <v>80</v>
      </c>
      <c r="B81" s="36">
        <v>0</v>
      </c>
      <c r="C81" s="36">
        <v>0</v>
      </c>
      <c r="D81" s="36"/>
      <c r="E81" s="36"/>
      <c r="F81" s="36"/>
      <c r="G81" s="2"/>
      <c r="H81" s="2"/>
      <c r="I81" s="2"/>
      <c r="J81" s="2"/>
      <c r="K81" s="2"/>
      <c r="L81" s="2"/>
      <c r="M81" s="2"/>
      <c r="N81" s="2"/>
      <c r="O81" s="2"/>
      <c r="P81" s="2"/>
      <c r="Q81" s="31">
        <f t="shared" si="19"/>
        <v>0</v>
      </c>
    </row>
    <row r="82" spans="1:18" ht="15.75" hidden="1" x14ac:dyDescent="0.25">
      <c r="A82" s="10" t="s">
        <v>81</v>
      </c>
      <c r="B82" s="36">
        <v>0</v>
      </c>
      <c r="C82" s="36">
        <v>0</v>
      </c>
      <c r="D82" s="36"/>
      <c r="E82" s="36"/>
      <c r="F82" s="36"/>
      <c r="G82" s="2"/>
      <c r="H82" s="2"/>
      <c r="I82" s="2"/>
      <c r="J82" s="2"/>
      <c r="K82" s="2"/>
      <c r="L82" s="2"/>
      <c r="M82" s="2"/>
      <c r="N82" s="2"/>
      <c r="O82" s="2"/>
      <c r="P82" s="2"/>
      <c r="Q82" s="31">
        <f t="shared" si="19"/>
        <v>0</v>
      </c>
    </row>
    <row r="83" spans="1:18" s="7" customFormat="1" ht="15.75" hidden="1" x14ac:dyDescent="0.25">
      <c r="A83" s="8" t="s">
        <v>82</v>
      </c>
      <c r="B83" s="34">
        <f t="shared" ref="B83:C83" si="25">SUM(B84)</f>
        <v>0</v>
      </c>
      <c r="C83" s="34">
        <f t="shared" si="25"/>
        <v>0</v>
      </c>
      <c r="D83" s="34"/>
      <c r="E83" s="35">
        <f>SUM(E84)</f>
        <v>0</v>
      </c>
      <c r="F83" s="35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35">
        <f t="shared" si="19"/>
        <v>0</v>
      </c>
      <c r="R83" s="9"/>
    </row>
    <row r="84" spans="1:18" ht="15.75" hidden="1" x14ac:dyDescent="0.25">
      <c r="A84" s="10" t="s">
        <v>83</v>
      </c>
      <c r="B84" s="36">
        <v>0</v>
      </c>
      <c r="C84" s="36">
        <v>0</v>
      </c>
      <c r="D84" s="36"/>
      <c r="E84" s="36"/>
      <c r="F84" s="36"/>
      <c r="G84" s="2"/>
      <c r="H84" s="2"/>
      <c r="I84" s="2"/>
      <c r="J84" s="2"/>
      <c r="K84" s="2"/>
      <c r="L84" s="2"/>
      <c r="M84" s="2"/>
      <c r="N84" s="2"/>
      <c r="O84" s="2"/>
      <c r="P84" s="2"/>
      <c r="Q84" s="31">
        <f t="shared" si="19"/>
        <v>0</v>
      </c>
    </row>
    <row r="85" spans="1:18" s="12" customFormat="1" ht="15.75" x14ac:dyDescent="0.25">
      <c r="A85" s="13" t="s">
        <v>84</v>
      </c>
      <c r="B85" s="39">
        <f>+B12+B18+B28+B38+B47+B54+B64+B69+B72</f>
        <v>202587449</v>
      </c>
      <c r="C85" s="39">
        <f>+C12+C18+C28+C38+C47+C54+C64+C69+C72</f>
        <v>9966458.7400000002</v>
      </c>
      <c r="D85" s="39">
        <f>+D12+D18+D28+D38+D47+D54+D64+D69+D72</f>
        <v>212553907.73999998</v>
      </c>
      <c r="E85" s="39">
        <f t="shared" ref="E85:M85" si="26">+E12+E18+E28+E38+E47+E54+E64+E69+E72</f>
        <v>9992491.0300000012</v>
      </c>
      <c r="F85" s="39">
        <f t="shared" si="26"/>
        <v>12256496.5</v>
      </c>
      <c r="G85" s="14">
        <f t="shared" si="26"/>
        <v>0</v>
      </c>
      <c r="H85" s="14">
        <f t="shared" si="26"/>
        <v>0</v>
      </c>
      <c r="I85" s="14">
        <f t="shared" si="26"/>
        <v>0</v>
      </c>
      <c r="J85" s="14">
        <f t="shared" si="26"/>
        <v>0</v>
      </c>
      <c r="K85" s="14">
        <f t="shared" si="26"/>
        <v>0</v>
      </c>
      <c r="L85" s="14">
        <f t="shared" si="26"/>
        <v>0</v>
      </c>
      <c r="M85" s="14">
        <f t="shared" si="26"/>
        <v>0</v>
      </c>
      <c r="N85" s="14">
        <f>+N12+N18+N28+N38+N47+N54+N64+N69+N72</f>
        <v>0</v>
      </c>
      <c r="O85" s="14">
        <f>+O12+O18+O28+O38+O47+O54+O64+O69+O72</f>
        <v>0</v>
      </c>
      <c r="P85" s="14">
        <f>+P12+P18+P28+P38+P47+P54+P64+P69+P72</f>
        <v>0</v>
      </c>
      <c r="Q85" s="51">
        <f>SUM(E85:P85)</f>
        <v>22248987.530000001</v>
      </c>
      <c r="R85" s="15"/>
    </row>
    <row r="86" spans="1:18" customFormat="1" x14ac:dyDescent="0.25">
      <c r="A86" t="s">
        <v>89</v>
      </c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</row>
    <row r="87" spans="1:18" customFormat="1" x14ac:dyDescent="0.25">
      <c r="A87" s="56" t="s">
        <v>105</v>
      </c>
      <c r="B87" s="56"/>
      <c r="C87" s="56"/>
      <c r="D87" s="22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8"/>
    </row>
    <row r="88" spans="1:18" customFormat="1" x14ac:dyDescent="0.25"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8"/>
    </row>
    <row r="89" spans="1:18" customFormat="1" ht="27.75" hidden="1" customHeight="1" x14ac:dyDescent="0.25"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8"/>
    </row>
    <row r="90" spans="1:18" customFormat="1" ht="25.5" hidden="1" customHeight="1" x14ac:dyDescent="0.25"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8"/>
    </row>
    <row r="91" spans="1:18" customFormat="1" hidden="1" x14ac:dyDescent="0.25"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8"/>
    </row>
    <row r="92" spans="1:18" customFormat="1" x14ac:dyDescent="0.25">
      <c r="B92" s="16"/>
      <c r="C92" s="16"/>
      <c r="D92" s="16"/>
      <c r="E92" s="17"/>
      <c r="F92" s="17" t="s">
        <v>87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8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19"/>
      <c r="M93" s="19"/>
      <c r="N93" s="19"/>
      <c r="O93" s="19"/>
      <c r="P93" s="19"/>
      <c r="Q93" s="17"/>
      <c r="R93" s="18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0"/>
      <c r="M94" s="20"/>
      <c r="N94" s="20"/>
      <c r="O94" s="20"/>
      <c r="P94" s="20"/>
      <c r="Q94" s="17"/>
      <c r="R94" s="18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1"/>
      <c r="M95" s="21"/>
      <c r="N95" s="21"/>
      <c r="O95" s="21"/>
      <c r="P95" s="21"/>
      <c r="Q95" s="17"/>
      <c r="R95" s="18"/>
    </row>
    <row r="96" spans="1:18" customFormat="1" ht="18.75" x14ac:dyDescent="0.3">
      <c r="B96" s="30"/>
      <c r="C96" s="30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7"/>
      <c r="R96" s="18"/>
    </row>
    <row r="97" spans="1:18" customFormat="1" ht="28.5" x14ac:dyDescent="0.45">
      <c r="A97" t="s">
        <v>87</v>
      </c>
      <c r="B97" s="73" t="s">
        <v>103</v>
      </c>
      <c r="C97" s="73"/>
      <c r="D97" s="2"/>
      <c r="E97" s="3"/>
      <c r="F97" s="3"/>
      <c r="G97" s="3"/>
      <c r="H97" s="43" t="s">
        <v>106</v>
      </c>
      <c r="I97" s="3"/>
      <c r="J97" s="42"/>
      <c r="K97" s="43"/>
      <c r="L97" s="44"/>
      <c r="M97" s="44"/>
      <c r="N97" s="42"/>
      <c r="O97" s="3"/>
      <c r="P97" s="3"/>
      <c r="Q97" s="17"/>
      <c r="R97" s="18"/>
    </row>
    <row r="98" spans="1:18" customFormat="1" ht="28.5" x14ac:dyDescent="0.45">
      <c r="B98" s="74" t="s">
        <v>102</v>
      </c>
      <c r="C98" s="74"/>
      <c r="D98" s="2"/>
      <c r="E98" s="3"/>
      <c r="F98" s="3"/>
      <c r="G98" s="3"/>
      <c r="H98" s="45"/>
      <c r="I98" s="45"/>
      <c r="J98" s="41" t="s">
        <v>93</v>
      </c>
      <c r="K98" s="41"/>
      <c r="L98" s="46"/>
      <c r="M98" s="46"/>
      <c r="N98" s="46"/>
      <c r="O98" s="3"/>
      <c r="P98" s="3"/>
      <c r="Q98" s="17"/>
      <c r="R98" s="18"/>
    </row>
    <row r="99" spans="1:18" customFormat="1" ht="28.5" x14ac:dyDescent="0.45">
      <c r="B99" s="73" t="s">
        <v>85</v>
      </c>
      <c r="C99" s="73"/>
      <c r="D99" s="16"/>
      <c r="E99" s="17"/>
      <c r="F99" s="3"/>
      <c r="G99" s="3"/>
      <c r="H99" s="47"/>
      <c r="I99" s="47"/>
      <c r="J99" s="40" t="s">
        <v>86</v>
      </c>
      <c r="K99" s="40"/>
      <c r="L99" s="48"/>
      <c r="M99" s="48"/>
      <c r="N99" s="48"/>
      <c r="O99" s="17"/>
      <c r="P99" s="17"/>
      <c r="Q99" s="17"/>
      <c r="R99" s="18"/>
    </row>
  </sheetData>
  <sheetProtection selectLockedCells="1"/>
  <mergeCells count="14">
    <mergeCell ref="B97:C97"/>
    <mergeCell ref="B98:C98"/>
    <mergeCell ref="B99:C99"/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" right="0.23622047244094491" top="0.74803149606299213" bottom="0.74803149606299213" header="0.31496062992125984" footer="0.31496062992125984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2026-03-10T17:27:50Z</cp:lastPrinted>
  <dcterms:created xsi:type="dcterms:W3CDTF">2023-02-10T14:39:51Z</dcterms:created>
  <dcterms:modified xsi:type="dcterms:W3CDTF">2026-03-16T13:25:34Z</dcterms:modified>
</cp:coreProperties>
</file>