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queliz.IIBI\Desktop\Presupuesto\Ejecuciones presupuestarias\Ejecucion transparencia\"/>
    </mc:Choice>
  </mc:AlternateContent>
  <xr:revisionPtr revIDLastSave="0" documentId="13_ncr:1_{A1092B1D-67FB-49BF-9E59-50F62B35132A}" xr6:coauthVersionLast="47" xr6:coauthVersionMax="47" xr10:uidLastSave="{00000000-0000-0000-0000-000000000000}"/>
  <bookViews>
    <workbookView xWindow="-120" yWindow="-120" windowWidth="20730" windowHeight="11160" xr2:uid="{1AF8096E-FACE-409D-9A11-5E5D13645311}"/>
  </bookViews>
  <sheets>
    <sheet name="Hoja1" sheetId="1" r:id="rId1"/>
  </sheets>
  <definedNames>
    <definedName name="_xlnm.Print_Area" localSheetId="0">Hoja1!$C$54:$R$95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5" i="1" l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D85" i="1"/>
  <c r="D11" i="1"/>
  <c r="E18" i="1"/>
  <c r="E12" i="1"/>
  <c r="F38" i="1"/>
  <c r="D38" i="1"/>
  <c r="E38" i="1"/>
  <c r="D47" i="1"/>
  <c r="E47" i="1"/>
  <c r="D64" i="1"/>
  <c r="E64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D76" i="1"/>
  <c r="R84" i="1"/>
  <c r="D83" i="1"/>
  <c r="E83" i="1"/>
  <c r="D80" i="1"/>
  <c r="E80" i="1"/>
  <c r="D77" i="1"/>
  <c r="E77" i="1"/>
  <c r="D72" i="1"/>
  <c r="E72" i="1"/>
  <c r="D69" i="1"/>
  <c r="E69" i="1"/>
  <c r="D54" i="1"/>
  <c r="E54" i="1"/>
  <c r="D28" i="1"/>
  <c r="E28" i="1"/>
  <c r="D18" i="1"/>
  <c r="D12" i="1"/>
  <c r="E11" i="1" l="1"/>
  <c r="P11" i="1"/>
  <c r="Q11" i="1"/>
  <c r="R82" i="1"/>
  <c r="R81" i="1"/>
  <c r="R79" i="1"/>
  <c r="R78" i="1"/>
  <c r="R75" i="1"/>
  <c r="R74" i="1"/>
  <c r="R73" i="1"/>
  <c r="R71" i="1"/>
  <c r="R70" i="1"/>
  <c r="R68" i="1"/>
  <c r="R67" i="1"/>
  <c r="R66" i="1"/>
  <c r="R65" i="1"/>
  <c r="R63" i="1"/>
  <c r="R62" i="1"/>
  <c r="R61" i="1"/>
  <c r="R60" i="1"/>
  <c r="R59" i="1"/>
  <c r="R58" i="1"/>
  <c r="R57" i="1"/>
  <c r="R56" i="1"/>
  <c r="R55" i="1"/>
  <c r="R53" i="1"/>
  <c r="R52" i="1"/>
  <c r="R51" i="1"/>
  <c r="R50" i="1"/>
  <c r="R49" i="1"/>
  <c r="R48" i="1"/>
  <c r="R46" i="1"/>
  <c r="R45" i="1"/>
  <c r="R44" i="1"/>
  <c r="R43" i="1"/>
  <c r="R42" i="1"/>
  <c r="R41" i="1"/>
  <c r="R40" i="1"/>
  <c r="R39" i="1"/>
  <c r="R37" i="1"/>
  <c r="R36" i="1"/>
  <c r="R35" i="1"/>
  <c r="R34" i="1"/>
  <c r="R33" i="1"/>
  <c r="R32" i="1"/>
  <c r="R31" i="1"/>
  <c r="R30" i="1"/>
  <c r="R29" i="1"/>
  <c r="R27" i="1"/>
  <c r="R26" i="1"/>
  <c r="R25" i="1"/>
  <c r="R24" i="1"/>
  <c r="R23" i="1"/>
  <c r="R22" i="1"/>
  <c r="R21" i="1"/>
  <c r="R20" i="1"/>
  <c r="R19" i="1"/>
  <c r="R17" i="1"/>
  <c r="R16" i="1"/>
  <c r="R15" i="1"/>
  <c r="R14" i="1"/>
  <c r="R13" i="1"/>
  <c r="H38" i="1"/>
  <c r="I38" i="1"/>
  <c r="J38" i="1"/>
  <c r="K38" i="1"/>
  <c r="L38" i="1"/>
  <c r="M38" i="1"/>
  <c r="N38" i="1"/>
  <c r="G83" i="1" l="1"/>
  <c r="H83" i="1"/>
  <c r="I83" i="1"/>
  <c r="J83" i="1"/>
  <c r="K83" i="1"/>
  <c r="L83" i="1"/>
  <c r="M83" i="1"/>
  <c r="N83" i="1"/>
  <c r="O83" i="1"/>
  <c r="P83" i="1"/>
  <c r="Q83" i="1"/>
  <c r="G80" i="1"/>
  <c r="H80" i="1"/>
  <c r="I80" i="1"/>
  <c r="J80" i="1"/>
  <c r="K80" i="1"/>
  <c r="L80" i="1"/>
  <c r="M80" i="1"/>
  <c r="N80" i="1"/>
  <c r="O80" i="1"/>
  <c r="P80" i="1"/>
  <c r="Q80" i="1"/>
  <c r="G77" i="1"/>
  <c r="H77" i="1"/>
  <c r="I77" i="1"/>
  <c r="J77" i="1"/>
  <c r="K77" i="1"/>
  <c r="L77" i="1"/>
  <c r="M77" i="1"/>
  <c r="N77" i="1"/>
  <c r="O77" i="1"/>
  <c r="P77" i="1"/>
  <c r="Q77" i="1"/>
  <c r="G72" i="1"/>
  <c r="H72" i="1"/>
  <c r="I72" i="1"/>
  <c r="J72" i="1"/>
  <c r="K72" i="1"/>
  <c r="L72" i="1"/>
  <c r="M72" i="1"/>
  <c r="N72" i="1"/>
  <c r="O72" i="1"/>
  <c r="P72" i="1"/>
  <c r="Q72" i="1"/>
  <c r="G69" i="1"/>
  <c r="H69" i="1"/>
  <c r="I69" i="1"/>
  <c r="J69" i="1"/>
  <c r="K69" i="1"/>
  <c r="L69" i="1"/>
  <c r="M69" i="1"/>
  <c r="N69" i="1"/>
  <c r="O69" i="1"/>
  <c r="P69" i="1"/>
  <c r="Q69" i="1"/>
  <c r="G64" i="1"/>
  <c r="H64" i="1"/>
  <c r="I64" i="1"/>
  <c r="J64" i="1"/>
  <c r="K64" i="1"/>
  <c r="L64" i="1"/>
  <c r="M64" i="1"/>
  <c r="N64" i="1"/>
  <c r="O64" i="1"/>
  <c r="P64" i="1"/>
  <c r="Q64" i="1"/>
  <c r="G54" i="1"/>
  <c r="H54" i="1"/>
  <c r="I54" i="1"/>
  <c r="J54" i="1"/>
  <c r="K54" i="1"/>
  <c r="L54" i="1"/>
  <c r="M54" i="1"/>
  <c r="N54" i="1"/>
  <c r="O54" i="1"/>
  <c r="P54" i="1"/>
  <c r="Q54" i="1"/>
  <c r="G47" i="1"/>
  <c r="H47" i="1"/>
  <c r="I47" i="1"/>
  <c r="J47" i="1"/>
  <c r="K47" i="1"/>
  <c r="L47" i="1"/>
  <c r="M47" i="1"/>
  <c r="N47" i="1"/>
  <c r="O47" i="1"/>
  <c r="P47" i="1"/>
  <c r="Q47" i="1"/>
  <c r="G38" i="1"/>
  <c r="O38" i="1"/>
  <c r="P38" i="1"/>
  <c r="Q38" i="1"/>
  <c r="G28" i="1"/>
  <c r="H28" i="1"/>
  <c r="I28" i="1"/>
  <c r="J28" i="1"/>
  <c r="K28" i="1"/>
  <c r="L28" i="1"/>
  <c r="M28" i="1"/>
  <c r="N28" i="1"/>
  <c r="O28" i="1"/>
  <c r="P28" i="1"/>
  <c r="Q28" i="1"/>
  <c r="G18" i="1"/>
  <c r="H18" i="1"/>
  <c r="I18" i="1"/>
  <c r="J18" i="1"/>
  <c r="K18" i="1"/>
  <c r="L18" i="1"/>
  <c r="M18" i="1"/>
  <c r="N18" i="1"/>
  <c r="O18" i="1"/>
  <c r="P18" i="1"/>
  <c r="Q18" i="1"/>
  <c r="G12" i="1"/>
  <c r="H12" i="1"/>
  <c r="I12" i="1"/>
  <c r="J12" i="1"/>
  <c r="K12" i="1"/>
  <c r="L12" i="1"/>
  <c r="M12" i="1"/>
  <c r="N12" i="1"/>
  <c r="O12" i="1"/>
  <c r="P12" i="1"/>
  <c r="Q12" i="1"/>
  <c r="F83" i="1"/>
  <c r="R83" i="1" s="1"/>
  <c r="F80" i="1"/>
  <c r="F77" i="1"/>
  <c r="R77" i="1" s="1"/>
  <c r="F72" i="1"/>
  <c r="F69" i="1"/>
  <c r="F64" i="1"/>
  <c r="F54" i="1"/>
  <c r="R54" i="1" s="1"/>
  <c r="F47" i="1"/>
  <c r="R38" i="1"/>
  <c r="F28" i="1"/>
  <c r="F18" i="1"/>
  <c r="F12" i="1"/>
  <c r="R18" i="1" l="1"/>
  <c r="R28" i="1"/>
  <c r="R47" i="1"/>
  <c r="N11" i="1"/>
  <c r="L11" i="1"/>
  <c r="J11" i="1"/>
  <c r="R64" i="1"/>
  <c r="H11" i="1"/>
  <c r="R69" i="1"/>
  <c r="O11" i="1"/>
  <c r="G11" i="1"/>
  <c r="F11" i="1"/>
  <c r="R72" i="1"/>
  <c r="M11" i="1"/>
  <c r="K11" i="1"/>
  <c r="R80" i="1"/>
  <c r="I11" i="1"/>
  <c r="R12" i="1"/>
  <c r="R11" i="1" l="1"/>
  <c r="R76" i="1"/>
</calcChain>
</file>

<file path=xl/sharedStrings.xml><?xml version="1.0" encoding="utf-8"?>
<sst xmlns="http://schemas.openxmlformats.org/spreadsheetml/2006/main" count="104" uniqueCount="104">
  <si>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</si>
  <si>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</si>
  <si>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</si>
  <si>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</si>
  <si>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</si>
  <si>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</si>
  <si>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</si>
  <si>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</si>
  <si>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</si>
  <si>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</si>
  <si>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</si>
  <si>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</si>
  <si>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</si>
  <si>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</si>
  <si>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</si>
  <si>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</si>
  <si>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</si>
  <si>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</si>
  <si>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</si>
  <si>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</si>
  <si>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</si>
  <si>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</si>
  <si>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</si>
  <si>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</si>
  <si>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</si>
  <si>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</si>
  <si>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</si>
  <si>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</si>
  <si>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</si>
  <si>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</si>
  <si>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</si>
  <si>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</si>
  <si>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</si>
  <si>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</si>
  <si>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</si>
  <si>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</si>
  <si>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</si>
  <si>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</si>
  <si>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</si>
  <si>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</si>
  <si>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</si>
  <si>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</si>
  <si>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</si>
  <si>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</si>
  <si>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</si>
  <si>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</si>
  <si>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</si>
  <si>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</si>
  <si>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</si>
  <si>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</si>
  <si>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</si>
  <si>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</si>
  <si>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</si>
  <si>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</si>
  <si>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</si>
  <si>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</si>
  <si>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</si>
  <si>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</si>
  <si>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</si>
  <si>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</si>
  <si>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</si>
  <si>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</si>
  <si>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</si>
  <si>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</si>
  <si>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</si>
  <si>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</si>
  <si>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</si>
  <si>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</si>
  <si>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</si>
  <si>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</si>
  <si>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</si>
  <si>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</si>
  <si>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</si>
  <si>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</si>
  <si>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</si>
  <si>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</si>
  <si>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</si>
  <si>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</si>
  <si>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</si>
  <si>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</si>
  <si>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</si>
  <si>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</si>
  <si>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</si>
  <si>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</si>
  <si>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</si>
  <si>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</si>
  <si>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</si>
  <si>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</si>
  <si>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</si>
  <si>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</si>
  <si>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</si>
  <si>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</si>
  <si>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</si>
  <si>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</si>
  <si>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Ministerio de Educación Superior Ciencia y Tecnología (MESCyT)</t>
  </si>
  <si>
    <t>Instituto de Innovación en Biotecnología e Industria (IIBI)</t>
  </si>
  <si>
    <t>Año 2021</t>
  </si>
  <si>
    <t>Fuente: 10; 30</t>
  </si>
  <si>
    <t>Fecha de registro: Desde el 1 de enero del 2021</t>
  </si>
  <si>
    <t xml:space="preserve"> Licda. Tania Quéliz</t>
  </si>
  <si>
    <t>Enc. De Presupuesto</t>
  </si>
  <si>
    <t>Enc. Administrativo y Financiero</t>
  </si>
  <si>
    <t>Fecha de imputación: hasta el 31 de octubre del 2021</t>
  </si>
  <si>
    <t>Licd. Dony 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</si>
</sst>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0" applyNumberFormat="1"/>
    <xf numFmtId="0" fontId="0" fillId="0" borderId="10" xfId="0" applyBorder="1"/>
    <xf numFmtId="0" fontId="2" fillId="2" borderId="11" xfId="0" applyFont="1" applyFill="1" applyBorder="1" applyAlignment="1">
      <alignment vertical="center"/>
    </xf>
    <xf numFmtId="164" fontId="3" fillId="2" borderId="11" xfId="0" applyNumberFormat="1" applyFont="1" applyFill="1" applyBorder="1"/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43" fontId="3" fillId="0" borderId="8" xfId="1" applyFont="1" applyBorder="1"/>
    <xf numFmtId="43" fontId="0" fillId="0" borderId="0" xfId="1" applyFont="1"/>
    <xf numFmtId="43" fontId="3" fillId="2" borderId="11" xfId="1" applyFont="1" applyFill="1" applyBorder="1"/>
    <xf numFmtId="43" fontId="0" fillId="0" borderId="9" xfId="1" applyFont="1" applyBorder="1"/>
    <xf numFmtId="43" fontId="3" fillId="0" borderId="0" xfId="1" applyFont="1"/>
    <xf numFmtId="0" fontId="3" fillId="0" borderId="0" xfId="0" applyFont="1"/>
    <xf numFmtId="43" fontId="0" fillId="0" borderId="0" xfId="0" applyNumberFormat="1"/>
    <xf numFmtId="0" fontId="0" fillId="0" borderId="0" xfId="0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400050</xdr:colOff>
      <xdr:row>2</xdr:row>
      <xdr:rowOff>19050</xdr:rowOff>
    </xdr:from>
    <xdr:ext cx="1743075" cy="598191"/>
    <xdr:pic>
      <xdr:nvPicPr>
        <xdr:cNvPr id="4" name="Imagen 3">
          <a:extLst>
            <a:ext uri="{FF2B5EF4-FFF2-40B4-BE49-F238E27FC236}">
              <a16:creationId xmlns:a16="http://schemas.microsoft.com/office/drawing/2014/main" id="{99DC03F1-2CCC-4C87-9287-EDB64EA32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0" y="400050"/>
          <a:ext cx="1743075" cy="598191"/>
        </a:xfrm>
        <a:prstGeom prst="rect">
          <a:avLst/>
        </a:prstGeom>
      </xdr:spPr>
    </xdr:pic>
    <xdr:clientData/>
  </xdr:oneCellAnchor>
  <xdr:twoCellAnchor editAs="oneCell">
    <xdr:from>
      <xdr:col>1</xdr:col>
      <xdr:colOff>742950</xdr:colOff>
      <xdr:row>2</xdr:row>
      <xdr:rowOff>19050</xdr:rowOff>
    </xdr:from>
    <xdr:to>
      <xdr:col>2</xdr:col>
      <xdr:colOff>4171950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639372-5EA5-4CC8-BA52-97183333D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400050"/>
          <a:ext cx="4191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6F4F-2A86-4B09-BF41-E3650471B1E0}">
  <sheetPr>
    <pageSetUpPr fitToPage="1"/>
  </sheetPr>
  <dimension ref="C3:T94"/>
  <sheetViews>
    <sheetView tabSelected="1" topLeftCell="D30" zoomScaleNormal="100" workbookViewId="0">
      <selection activeCell="K99" sqref="K99"/>
    </sheetView>
  </sheetViews>
  <sheetFormatPr baseColWidth="10" defaultColWidth="11.42578125" defaultRowHeight="15" x14ac:dyDescent="0.25"/>
  <cols>
    <col min="3" max="3" width="93.7109375" bestFit="1" customWidth="1"/>
    <col min="4" max="4" width="31.28515625" bestFit="1" customWidth="1"/>
    <col min="5" max="5" width="33.42578125" bestFit="1" customWidth="1"/>
    <col min="6" max="9" width="19" style="12" bestFit="1" customWidth="1"/>
    <col min="10" max="11" width="20.140625" style="12" bestFit="1" customWidth="1"/>
    <col min="12" max="12" width="19.42578125" style="12" bestFit="1" customWidth="1"/>
    <col min="13" max="13" width="20.140625" style="12" bestFit="1" customWidth="1"/>
    <col min="14" max="14" width="20.140625" style="12" customWidth="1"/>
    <col min="15" max="15" width="19.42578125" style="12" bestFit="1" customWidth="1"/>
    <col min="16" max="16" width="11.42578125" style="12"/>
    <col min="17" max="17" width="10.42578125" style="12" customWidth="1"/>
    <col min="18" max="18" width="20.5703125" style="12" bestFit="1" customWidth="1"/>
    <col min="19" max="19" width="15.140625" bestFit="1" customWidth="1"/>
    <col min="20" max="20" width="14.140625" bestFit="1" customWidth="1"/>
  </cols>
  <sheetData>
    <row r="3" spans="3:20" ht="28.5" customHeight="1" x14ac:dyDescent="0.25">
      <c r="C3" s="27" t="s">
        <v>94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3:20" ht="21" customHeight="1" x14ac:dyDescent="0.25">
      <c r="C4" s="29" t="s">
        <v>95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3:20" ht="15.75" x14ac:dyDescent="0.25">
      <c r="C5" s="31" t="s">
        <v>96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3:20" ht="15.75" customHeight="1" x14ac:dyDescent="0.25">
      <c r="C6" s="33" t="s">
        <v>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3:20" ht="15.75" customHeight="1" x14ac:dyDescent="0.25">
      <c r="C7" s="34" t="s">
        <v>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9" spans="3:20" ht="25.5" customHeight="1" x14ac:dyDescent="0.25">
      <c r="C9" s="21" t="s">
        <v>2</v>
      </c>
      <c r="D9" s="22" t="s">
        <v>3</v>
      </c>
      <c r="E9" s="22" t="s">
        <v>4</v>
      </c>
      <c r="F9" s="24" t="s">
        <v>5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6"/>
    </row>
    <row r="10" spans="3:20" x14ac:dyDescent="0.25">
      <c r="C10" s="21"/>
      <c r="D10" s="23"/>
      <c r="E10" s="23"/>
      <c r="F10" s="9" t="s">
        <v>6</v>
      </c>
      <c r="G10" s="9" t="s">
        <v>7</v>
      </c>
      <c r="H10" s="9" t="s">
        <v>8</v>
      </c>
      <c r="I10" s="9" t="s">
        <v>9</v>
      </c>
      <c r="J10" s="10" t="s">
        <v>10</v>
      </c>
      <c r="K10" s="9" t="s">
        <v>11</v>
      </c>
      <c r="L10" s="10" t="s">
        <v>12</v>
      </c>
      <c r="M10" s="9" t="s">
        <v>13</v>
      </c>
      <c r="N10" s="9" t="s">
        <v>14</v>
      </c>
      <c r="O10" s="9" t="s">
        <v>15</v>
      </c>
      <c r="P10" s="9" t="s">
        <v>16</v>
      </c>
      <c r="Q10" s="10" t="s">
        <v>17</v>
      </c>
      <c r="R10" s="9" t="s">
        <v>18</v>
      </c>
    </row>
    <row r="11" spans="3:20" x14ac:dyDescent="0.25">
      <c r="C11" s="1" t="s">
        <v>19</v>
      </c>
      <c r="D11" s="11">
        <f>SUM(D12+D18+D28+D38+D47+D54+D64+D69+D72)</f>
        <v>158671257</v>
      </c>
      <c r="E11" s="11">
        <f t="shared" ref="E11" si="0">SUM(E12+E18+E28+E38+E47+E54+E64+E69+E72)</f>
        <v>166968054.64999998</v>
      </c>
      <c r="F11" s="11">
        <f>SUM(F12+F18+F28+F38+F47+F54+F64+F69+F72)</f>
        <v>7255122.5700000003</v>
      </c>
      <c r="G11" s="11">
        <f t="shared" ref="G11:Q11" si="1">SUM(G12+G18+G28+G38+G47+G54+G64+G69+G72)</f>
        <v>9202843.4800000004</v>
      </c>
      <c r="H11" s="11">
        <f t="shared" si="1"/>
        <v>9958885.5800000001</v>
      </c>
      <c r="I11" s="11">
        <f t="shared" si="1"/>
        <v>9805524.3599999994</v>
      </c>
      <c r="J11" s="11">
        <f t="shared" si="1"/>
        <v>12703098.02</v>
      </c>
      <c r="K11" s="11">
        <f t="shared" si="1"/>
        <v>15069272.879999997</v>
      </c>
      <c r="L11" s="11">
        <f t="shared" si="1"/>
        <v>12642916.369999999</v>
      </c>
      <c r="M11" s="11">
        <f t="shared" si="1"/>
        <v>13429522.43</v>
      </c>
      <c r="N11" s="11">
        <f t="shared" si="1"/>
        <v>13265997.750000002</v>
      </c>
      <c r="O11" s="11">
        <f t="shared" si="1"/>
        <v>14632431.48</v>
      </c>
      <c r="P11" s="11">
        <f t="shared" si="1"/>
        <v>0</v>
      </c>
      <c r="Q11" s="11">
        <f t="shared" si="1"/>
        <v>0</v>
      </c>
      <c r="R11" s="11">
        <f>SUM(F11:Q11)</f>
        <v>117965614.92</v>
      </c>
      <c r="S11" s="12"/>
      <c r="T11" s="17"/>
    </row>
    <row r="12" spans="3:20" s="16" customFormat="1" x14ac:dyDescent="0.25">
      <c r="C12" s="3" t="s">
        <v>20</v>
      </c>
      <c r="D12" s="15">
        <f t="shared" ref="D12" si="2">SUM(D13:D17)</f>
        <v>117296384</v>
      </c>
      <c r="E12" s="15">
        <f>SUM(E13:E17)</f>
        <v>107233012.95999999</v>
      </c>
      <c r="F12" s="15">
        <f>SUM(F13:F17)</f>
        <v>5799380.2300000004</v>
      </c>
      <c r="G12" s="15">
        <f t="shared" ref="G12:Q12" si="3">SUM(G13:G17)</f>
        <v>7616854.9199999999</v>
      </c>
      <c r="H12" s="15">
        <f t="shared" si="3"/>
        <v>7136419.4100000001</v>
      </c>
      <c r="I12" s="15">
        <f t="shared" si="3"/>
        <v>7395877.6600000001</v>
      </c>
      <c r="J12" s="15">
        <f t="shared" si="3"/>
        <v>10776116.109999999</v>
      </c>
      <c r="K12" s="15">
        <f t="shared" si="3"/>
        <v>8334341.0599999996</v>
      </c>
      <c r="L12" s="15">
        <f t="shared" si="3"/>
        <v>8357141.4900000002</v>
      </c>
      <c r="M12" s="15">
        <f t="shared" si="3"/>
        <v>8431186.7400000002</v>
      </c>
      <c r="N12" s="15">
        <f t="shared" si="3"/>
        <v>7895107.8600000003</v>
      </c>
      <c r="O12" s="15">
        <f t="shared" si="3"/>
        <v>8897460.75</v>
      </c>
      <c r="P12" s="15">
        <f t="shared" si="3"/>
        <v>0</v>
      </c>
      <c r="Q12" s="15">
        <f t="shared" si="3"/>
        <v>0</v>
      </c>
      <c r="R12" s="15">
        <f>SUM(F12:Q12)</f>
        <v>80639886.230000004</v>
      </c>
    </row>
    <row r="13" spans="3:20" x14ac:dyDescent="0.25">
      <c r="C13" s="4" t="s">
        <v>21</v>
      </c>
      <c r="D13" s="5">
        <v>99560350</v>
      </c>
      <c r="E13" s="5">
        <v>90810173.799999997</v>
      </c>
      <c r="F13" s="12">
        <v>5006321.91</v>
      </c>
      <c r="G13" s="12">
        <v>6004500.4000000004</v>
      </c>
      <c r="H13" s="12">
        <v>5926704.1699999999</v>
      </c>
      <c r="I13" s="12">
        <v>6102741.8200000003</v>
      </c>
      <c r="J13" s="12">
        <v>9482155.9399999995</v>
      </c>
      <c r="K13" s="12">
        <v>6935007.0599999996</v>
      </c>
      <c r="L13" s="12">
        <v>6956356.2000000002</v>
      </c>
      <c r="M13" s="12">
        <v>7030550.5199999996</v>
      </c>
      <c r="N13" s="12">
        <v>6563967.0600000005</v>
      </c>
      <c r="O13" s="12">
        <v>7604352.2000000002</v>
      </c>
      <c r="R13" s="12">
        <f t="shared" ref="R13:R76" si="4">SUM(F13:Q13)</f>
        <v>67612657.280000016</v>
      </c>
    </row>
    <row r="14" spans="3:20" x14ac:dyDescent="0.25">
      <c r="C14" s="4" t="s">
        <v>22</v>
      </c>
      <c r="D14" s="5">
        <v>4320000</v>
      </c>
      <c r="E14" s="5">
        <v>4020000</v>
      </c>
      <c r="F14" s="12">
        <v>0</v>
      </c>
      <c r="G14" s="14">
        <v>670000</v>
      </c>
      <c r="H14" s="12">
        <v>335000</v>
      </c>
      <c r="I14" s="12">
        <v>335000</v>
      </c>
      <c r="J14" s="12">
        <v>335000</v>
      </c>
      <c r="K14" s="12">
        <v>335000</v>
      </c>
      <c r="L14" s="12">
        <v>335000</v>
      </c>
      <c r="M14" s="12">
        <v>335000</v>
      </c>
      <c r="N14" s="12">
        <v>335000</v>
      </c>
      <c r="O14" s="12">
        <v>297000</v>
      </c>
      <c r="R14" s="12">
        <f t="shared" si="4"/>
        <v>3312000</v>
      </c>
    </row>
    <row r="15" spans="3:20" x14ac:dyDescent="0.25">
      <c r="C15" s="4" t="s">
        <v>23</v>
      </c>
      <c r="D15" s="5">
        <v>288000</v>
      </c>
      <c r="E15" s="5">
        <v>432000</v>
      </c>
      <c r="F15" s="12">
        <v>36000</v>
      </c>
      <c r="G15" s="12">
        <v>36000</v>
      </c>
      <c r="H15" s="12">
        <v>36000</v>
      </c>
      <c r="I15" s="12">
        <v>36000</v>
      </c>
      <c r="J15" s="12">
        <v>36000</v>
      </c>
      <c r="K15" s="12">
        <v>36000</v>
      </c>
      <c r="L15" s="12">
        <v>17479.400000000001</v>
      </c>
      <c r="M15" s="12">
        <v>0</v>
      </c>
      <c r="N15" s="12">
        <v>0</v>
      </c>
      <c r="O15" s="12">
        <v>0</v>
      </c>
      <c r="R15" s="12">
        <f t="shared" si="4"/>
        <v>233479.4</v>
      </c>
      <c r="S15" s="6"/>
    </row>
    <row r="16" spans="3:20" x14ac:dyDescent="0.25">
      <c r="C16" s="4" t="s">
        <v>24</v>
      </c>
      <c r="D16" s="5">
        <v>0</v>
      </c>
      <c r="E16" s="5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R16" s="12">
        <f t="shared" si="4"/>
        <v>0</v>
      </c>
    </row>
    <row r="17" spans="3:18" x14ac:dyDescent="0.25">
      <c r="C17" s="4" t="s">
        <v>25</v>
      </c>
      <c r="D17" s="5">
        <v>13128034</v>
      </c>
      <c r="E17" s="5">
        <v>11970839.16</v>
      </c>
      <c r="F17" s="12">
        <v>757058.32</v>
      </c>
      <c r="G17" s="12">
        <v>906354.52</v>
      </c>
      <c r="H17" s="12">
        <v>838715.24</v>
      </c>
      <c r="I17" s="12">
        <v>922135.84</v>
      </c>
      <c r="J17" s="12">
        <v>922960.17</v>
      </c>
      <c r="K17" s="12">
        <v>1028334</v>
      </c>
      <c r="L17" s="12">
        <v>1048305.89</v>
      </c>
      <c r="M17" s="12">
        <v>1065636.22</v>
      </c>
      <c r="N17" s="12">
        <v>996140.8</v>
      </c>
      <c r="O17" s="12">
        <v>996108.55</v>
      </c>
      <c r="R17" s="12">
        <f t="shared" si="4"/>
        <v>9481749.5500000007</v>
      </c>
    </row>
    <row r="18" spans="3:18" s="16" customFormat="1" x14ac:dyDescent="0.25">
      <c r="C18" s="3" t="s">
        <v>26</v>
      </c>
      <c r="D18" s="15">
        <f t="shared" ref="D18" si="5">SUM(D19:D27)</f>
        <v>19104081</v>
      </c>
      <c r="E18" s="15">
        <f>SUM(E19:E27)</f>
        <v>35265336.310000002</v>
      </c>
      <c r="F18" s="15">
        <f>SUM(F19:F27)</f>
        <v>1455742.3399999999</v>
      </c>
      <c r="G18" s="15">
        <f t="shared" ref="G18:Q18" si="6">SUM(G19:G27)</f>
        <v>973300.55999999994</v>
      </c>
      <c r="H18" s="15">
        <f t="shared" si="6"/>
        <v>2174503.6800000002</v>
      </c>
      <c r="I18" s="15">
        <f t="shared" si="6"/>
        <v>1134880.6600000001</v>
      </c>
      <c r="J18" s="15">
        <f t="shared" si="6"/>
        <v>1561629.85</v>
      </c>
      <c r="K18" s="15">
        <f t="shared" si="6"/>
        <v>5758352.9299999997</v>
      </c>
      <c r="L18" s="15">
        <f t="shared" si="6"/>
        <v>2128126.11</v>
      </c>
      <c r="M18" s="15">
        <f t="shared" si="6"/>
        <v>2828483.01</v>
      </c>
      <c r="N18" s="15">
        <f t="shared" si="6"/>
        <v>3263707.0100000002</v>
      </c>
      <c r="O18" s="15">
        <f t="shared" si="6"/>
        <v>1615120.3499999999</v>
      </c>
      <c r="P18" s="15">
        <f t="shared" si="6"/>
        <v>0</v>
      </c>
      <c r="Q18" s="15">
        <f t="shared" si="6"/>
        <v>0</v>
      </c>
      <c r="R18" s="15">
        <f t="shared" si="4"/>
        <v>22893846.500000004</v>
      </c>
    </row>
    <row r="19" spans="3:18" x14ac:dyDescent="0.25">
      <c r="C19" s="4" t="s">
        <v>27</v>
      </c>
      <c r="D19" s="5">
        <v>11730000</v>
      </c>
      <c r="E19" s="5">
        <v>13184040</v>
      </c>
      <c r="F19" s="12">
        <v>941498.34</v>
      </c>
      <c r="G19" s="12">
        <v>628708.59</v>
      </c>
      <c r="H19" s="12">
        <v>1783144.83</v>
      </c>
      <c r="I19" s="12">
        <v>966106.67</v>
      </c>
      <c r="J19" s="12">
        <v>1019982.65</v>
      </c>
      <c r="K19" s="12">
        <v>1101454.75</v>
      </c>
      <c r="L19" s="12">
        <v>1400709.72</v>
      </c>
      <c r="M19" s="12">
        <v>1240699.1100000001</v>
      </c>
      <c r="N19" s="12">
        <v>1123450.8700000001</v>
      </c>
      <c r="O19" s="12">
        <v>1065093.6599999999</v>
      </c>
      <c r="R19" s="12">
        <f t="shared" si="4"/>
        <v>11270849.190000001</v>
      </c>
    </row>
    <row r="20" spans="3:18" x14ac:dyDescent="0.25">
      <c r="C20" s="4" t="s">
        <v>28</v>
      </c>
      <c r="D20" s="5">
        <v>1100000</v>
      </c>
      <c r="E20" s="5">
        <v>925000</v>
      </c>
      <c r="F20" s="12">
        <v>0</v>
      </c>
      <c r="G20" s="12">
        <v>0</v>
      </c>
      <c r="H20" s="12">
        <v>0</v>
      </c>
      <c r="I20" s="12">
        <v>13749.99</v>
      </c>
      <c r="J20" s="12">
        <v>15774.66</v>
      </c>
      <c r="K20" s="12">
        <v>0</v>
      </c>
      <c r="L20" s="12">
        <v>44094.66</v>
      </c>
      <c r="M20" s="12">
        <v>0</v>
      </c>
      <c r="N20" s="12">
        <v>8229</v>
      </c>
      <c r="O20" s="12">
        <v>20649.990000000002</v>
      </c>
      <c r="R20" s="12">
        <f t="shared" si="4"/>
        <v>102498.3</v>
      </c>
    </row>
    <row r="21" spans="3:18" x14ac:dyDescent="0.25">
      <c r="C21" s="4" t="s">
        <v>29</v>
      </c>
      <c r="D21" s="5">
        <v>304081</v>
      </c>
      <c r="E21" s="5">
        <v>250000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R21" s="12">
        <f t="shared" si="4"/>
        <v>0</v>
      </c>
    </row>
    <row r="22" spans="3:18" x14ac:dyDescent="0.25">
      <c r="C22" s="4" t="s">
        <v>30</v>
      </c>
      <c r="D22" s="5">
        <v>200000</v>
      </c>
      <c r="E22" s="5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R22" s="12">
        <f t="shared" si="4"/>
        <v>0</v>
      </c>
    </row>
    <row r="23" spans="3:18" x14ac:dyDescent="0.25">
      <c r="C23" s="4" t="s">
        <v>31</v>
      </c>
      <c r="D23" s="5">
        <v>150000</v>
      </c>
      <c r="E23" s="5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R23" s="12">
        <f t="shared" si="4"/>
        <v>0</v>
      </c>
    </row>
    <row r="24" spans="3:18" x14ac:dyDescent="0.25">
      <c r="C24" s="4" t="s">
        <v>32</v>
      </c>
      <c r="D24" s="5">
        <v>500000</v>
      </c>
      <c r="E24" s="5">
        <v>1325000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750327.01</v>
      </c>
      <c r="L24" s="12">
        <v>0</v>
      </c>
      <c r="M24" s="12">
        <v>0</v>
      </c>
      <c r="N24" s="12">
        <v>0</v>
      </c>
      <c r="O24" s="12">
        <v>0</v>
      </c>
      <c r="R24" s="12">
        <f t="shared" si="4"/>
        <v>750327.01</v>
      </c>
    </row>
    <row r="25" spans="3:18" x14ac:dyDescent="0.25">
      <c r="C25" s="4" t="s">
        <v>33</v>
      </c>
      <c r="D25" s="5">
        <v>2700000</v>
      </c>
      <c r="E25" s="5">
        <v>9403195.3000000007</v>
      </c>
      <c r="F25" s="12">
        <v>0</v>
      </c>
      <c r="G25" s="12">
        <v>0</v>
      </c>
      <c r="H25" s="12">
        <v>156506.74</v>
      </c>
      <c r="I25" s="12">
        <v>33407.839999999997</v>
      </c>
      <c r="J25" s="12">
        <v>159589.51</v>
      </c>
      <c r="K25" s="12">
        <v>3761561.51</v>
      </c>
      <c r="L25" s="12">
        <v>21505.96</v>
      </c>
      <c r="M25" s="12">
        <v>570266.06999999995</v>
      </c>
      <c r="N25" s="12">
        <v>1046913.3500000001</v>
      </c>
      <c r="O25" s="12">
        <v>275245.03000000003</v>
      </c>
      <c r="R25" s="12">
        <f t="shared" si="4"/>
        <v>6024996.0100000007</v>
      </c>
    </row>
    <row r="26" spans="3:18" x14ac:dyDescent="0.25">
      <c r="C26" s="4" t="s">
        <v>34</v>
      </c>
      <c r="D26" s="5">
        <v>2320000</v>
      </c>
      <c r="E26" s="5">
        <v>2198001</v>
      </c>
      <c r="F26" s="12">
        <v>0</v>
      </c>
      <c r="G26" s="12">
        <v>344591.97</v>
      </c>
      <c r="H26" s="12">
        <v>234852.11</v>
      </c>
      <c r="I26" s="12">
        <v>50705.36</v>
      </c>
      <c r="J26" s="12">
        <v>222311.23</v>
      </c>
      <c r="K26" s="12">
        <v>58366.46</v>
      </c>
      <c r="L26" s="12">
        <v>312146.23</v>
      </c>
      <c r="M26" s="12">
        <v>103265.63</v>
      </c>
      <c r="N26" s="12">
        <v>31860</v>
      </c>
      <c r="O26" s="12">
        <v>254131.67</v>
      </c>
      <c r="R26" s="12">
        <f t="shared" si="4"/>
        <v>1612230.6599999997</v>
      </c>
    </row>
    <row r="27" spans="3:18" x14ac:dyDescent="0.25">
      <c r="C27" s="4" t="s">
        <v>35</v>
      </c>
      <c r="D27" s="5">
        <v>100000</v>
      </c>
      <c r="E27" s="5">
        <v>7980100.0099999998</v>
      </c>
      <c r="F27" s="12">
        <v>514244</v>
      </c>
      <c r="G27" s="12">
        <v>0</v>
      </c>
      <c r="H27" s="12">
        <v>0</v>
      </c>
      <c r="I27" s="12">
        <v>70910.8</v>
      </c>
      <c r="J27" s="12">
        <v>143971.79999999999</v>
      </c>
      <c r="K27" s="12">
        <v>86643.199999999997</v>
      </c>
      <c r="L27" s="12">
        <v>349669.54</v>
      </c>
      <c r="M27" s="12">
        <v>914252.2</v>
      </c>
      <c r="N27" s="12">
        <v>1053253.79</v>
      </c>
      <c r="O27" s="12">
        <v>0</v>
      </c>
      <c r="R27" s="12">
        <f t="shared" si="4"/>
        <v>3132945.33</v>
      </c>
    </row>
    <row r="28" spans="3:18" s="16" customFormat="1" x14ac:dyDescent="0.25">
      <c r="C28" s="3" t="s">
        <v>36</v>
      </c>
      <c r="D28" s="15">
        <f t="shared" ref="D28:E28" si="7">SUM(D29:D37)</f>
        <v>15494066</v>
      </c>
      <c r="E28" s="15">
        <f t="shared" si="7"/>
        <v>18271121.73</v>
      </c>
      <c r="F28" s="15">
        <f>SUM(F29:F37)</f>
        <v>0</v>
      </c>
      <c r="G28" s="15">
        <f t="shared" ref="G28:Q28" si="8">SUM(G29:G37)</f>
        <v>612688</v>
      </c>
      <c r="H28" s="15">
        <f t="shared" si="8"/>
        <v>520259.52</v>
      </c>
      <c r="I28" s="15">
        <f t="shared" si="8"/>
        <v>549934.76</v>
      </c>
      <c r="J28" s="15">
        <f t="shared" si="8"/>
        <v>292622.05</v>
      </c>
      <c r="K28" s="15">
        <f t="shared" si="8"/>
        <v>326470.11</v>
      </c>
      <c r="L28" s="15">
        <f t="shared" si="8"/>
        <v>1405177.1199999999</v>
      </c>
      <c r="M28" s="15">
        <f t="shared" si="8"/>
        <v>1518132.38</v>
      </c>
      <c r="N28" s="15">
        <f t="shared" si="8"/>
        <v>1835048.96</v>
      </c>
      <c r="O28" s="15">
        <f t="shared" si="8"/>
        <v>3088299.8000000003</v>
      </c>
      <c r="P28" s="15">
        <f t="shared" si="8"/>
        <v>0</v>
      </c>
      <c r="Q28" s="15">
        <f t="shared" si="8"/>
        <v>0</v>
      </c>
      <c r="R28" s="15">
        <f t="shared" si="4"/>
        <v>10148632.699999999</v>
      </c>
    </row>
    <row r="29" spans="3:18" x14ac:dyDescent="0.25">
      <c r="C29" s="4" t="s">
        <v>37</v>
      </c>
      <c r="D29" s="5">
        <v>500000</v>
      </c>
      <c r="E29" s="5">
        <v>664066</v>
      </c>
      <c r="G29" s="12">
        <v>2220</v>
      </c>
      <c r="H29" s="12">
        <v>57514.82</v>
      </c>
      <c r="I29" s="12">
        <v>0</v>
      </c>
      <c r="J29" s="12">
        <v>0</v>
      </c>
      <c r="K29" s="12">
        <v>18500</v>
      </c>
      <c r="L29" s="12">
        <v>106360.48</v>
      </c>
      <c r="M29" s="12">
        <v>163549.41</v>
      </c>
      <c r="N29" s="12">
        <v>10483.1</v>
      </c>
      <c r="O29" s="12">
        <v>0</v>
      </c>
      <c r="R29" s="12">
        <f t="shared" si="4"/>
        <v>358627.80999999994</v>
      </c>
    </row>
    <row r="30" spans="3:18" x14ac:dyDescent="0.25">
      <c r="C30" s="4" t="s">
        <v>38</v>
      </c>
      <c r="D30" s="5">
        <v>330000</v>
      </c>
      <c r="E30" s="5">
        <v>330000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27848</v>
      </c>
      <c r="R30" s="12">
        <f t="shared" si="4"/>
        <v>27848</v>
      </c>
    </row>
    <row r="31" spans="3:18" x14ac:dyDescent="0.25">
      <c r="C31" s="4" t="s">
        <v>39</v>
      </c>
      <c r="D31" s="5">
        <v>500000</v>
      </c>
      <c r="E31" s="5">
        <v>807574</v>
      </c>
      <c r="F31" s="12">
        <v>0</v>
      </c>
      <c r="G31" s="12">
        <v>156468</v>
      </c>
      <c r="H31" s="12">
        <v>78626.259999999995</v>
      </c>
      <c r="I31" s="12">
        <v>0</v>
      </c>
      <c r="J31" s="12">
        <v>4478.37</v>
      </c>
      <c r="K31" s="12">
        <v>0</v>
      </c>
      <c r="L31" s="12">
        <v>0</v>
      </c>
      <c r="M31" s="12">
        <v>0</v>
      </c>
      <c r="N31" s="12">
        <v>49945</v>
      </c>
      <c r="O31" s="12">
        <v>0</v>
      </c>
      <c r="R31" s="12">
        <f t="shared" si="4"/>
        <v>289517.63</v>
      </c>
    </row>
    <row r="32" spans="3:18" x14ac:dyDescent="0.25">
      <c r="C32" s="4" t="s">
        <v>40</v>
      </c>
      <c r="D32" s="5">
        <v>200000</v>
      </c>
      <c r="E32" s="5">
        <v>132250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122151.71</v>
      </c>
      <c r="O32" s="12">
        <v>5192</v>
      </c>
      <c r="R32" s="12">
        <f t="shared" si="4"/>
        <v>127343.71</v>
      </c>
    </row>
    <row r="33" spans="3:18" x14ac:dyDescent="0.25">
      <c r="C33" s="4" t="s">
        <v>41</v>
      </c>
      <c r="D33" s="5">
        <v>1050000</v>
      </c>
      <c r="E33" s="5">
        <v>817803.96</v>
      </c>
      <c r="F33" s="12">
        <v>0</v>
      </c>
      <c r="G33" s="12">
        <v>0</v>
      </c>
      <c r="H33" s="12">
        <v>65095.5</v>
      </c>
      <c r="I33" s="12">
        <v>0</v>
      </c>
      <c r="J33" s="12">
        <v>1307</v>
      </c>
      <c r="K33" s="12">
        <v>14690.36</v>
      </c>
      <c r="L33" s="12">
        <v>275048.56</v>
      </c>
      <c r="M33" s="12">
        <v>6470.31</v>
      </c>
      <c r="N33" s="12">
        <v>20230.439999999999</v>
      </c>
      <c r="O33" s="12">
        <v>0</v>
      </c>
      <c r="R33" s="12">
        <f t="shared" si="4"/>
        <v>382842.17</v>
      </c>
    </row>
    <row r="34" spans="3:18" x14ac:dyDescent="0.25">
      <c r="C34" s="4" t="s">
        <v>42</v>
      </c>
      <c r="D34" s="5">
        <v>2700000</v>
      </c>
      <c r="E34" s="5">
        <v>937746</v>
      </c>
      <c r="F34" s="12">
        <v>0</v>
      </c>
      <c r="G34" s="12">
        <v>0</v>
      </c>
      <c r="H34" s="12">
        <v>16819.2</v>
      </c>
      <c r="I34" s="12">
        <v>90211</v>
      </c>
      <c r="J34" s="12">
        <v>18387</v>
      </c>
      <c r="K34" s="12">
        <v>0</v>
      </c>
      <c r="L34" s="12">
        <v>59488.800000000003</v>
      </c>
      <c r="M34" s="12">
        <v>23979.74</v>
      </c>
      <c r="N34" s="12">
        <v>1593.26</v>
      </c>
      <c r="O34" s="12">
        <v>11280.36</v>
      </c>
      <c r="R34" s="12">
        <f t="shared" si="4"/>
        <v>221759.35999999999</v>
      </c>
    </row>
    <row r="35" spans="3:18" x14ac:dyDescent="0.25">
      <c r="C35" s="4" t="s">
        <v>43</v>
      </c>
      <c r="D35" s="5">
        <v>6814066</v>
      </c>
      <c r="E35" s="5">
        <v>8477674.7699999996</v>
      </c>
      <c r="F35" s="12">
        <v>0</v>
      </c>
      <c r="G35" s="12">
        <v>454000</v>
      </c>
      <c r="H35" s="12">
        <v>77421.02</v>
      </c>
      <c r="I35" s="12">
        <v>437008.76</v>
      </c>
      <c r="J35" s="12">
        <v>226048.35</v>
      </c>
      <c r="K35" s="12">
        <v>187827.89</v>
      </c>
      <c r="L35" s="12">
        <v>452679.34</v>
      </c>
      <c r="M35" s="12">
        <v>1079999.3799999999</v>
      </c>
      <c r="N35" s="12">
        <v>1338283.3999999999</v>
      </c>
      <c r="O35" s="12">
        <v>1450397.57</v>
      </c>
      <c r="R35" s="12">
        <f t="shared" si="4"/>
        <v>5703665.7100000009</v>
      </c>
    </row>
    <row r="36" spans="3:18" x14ac:dyDescent="0.25">
      <c r="C36" s="4" t="s">
        <v>44</v>
      </c>
      <c r="D36" s="5">
        <v>0</v>
      </c>
      <c r="E36" s="5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R36" s="12">
        <f t="shared" si="4"/>
        <v>0</v>
      </c>
    </row>
    <row r="37" spans="3:18" x14ac:dyDescent="0.25">
      <c r="C37" s="4" t="s">
        <v>45</v>
      </c>
      <c r="D37" s="5">
        <v>3400000</v>
      </c>
      <c r="E37" s="5">
        <v>6104007</v>
      </c>
      <c r="F37" s="12">
        <v>0</v>
      </c>
      <c r="G37" s="12">
        <v>0</v>
      </c>
      <c r="H37" s="12">
        <v>224782.72</v>
      </c>
      <c r="I37" s="12">
        <v>22715</v>
      </c>
      <c r="J37" s="12">
        <v>42401.33</v>
      </c>
      <c r="K37" s="12">
        <v>105451.86</v>
      </c>
      <c r="L37" s="12">
        <v>511599.94</v>
      </c>
      <c r="M37" s="12">
        <v>244133.54</v>
      </c>
      <c r="N37" s="12">
        <v>292362.05</v>
      </c>
      <c r="O37" s="12">
        <v>1593581.87</v>
      </c>
      <c r="R37" s="12">
        <f t="shared" si="4"/>
        <v>3037028.31</v>
      </c>
    </row>
    <row r="38" spans="3:18" s="16" customFormat="1" x14ac:dyDescent="0.25">
      <c r="C38" s="3" t="s">
        <v>46</v>
      </c>
      <c r="D38" s="15">
        <f t="shared" ref="D38:E38" si="9">SUM(D39:D46)</f>
        <v>0</v>
      </c>
      <c r="E38" s="15">
        <f t="shared" si="9"/>
        <v>0</v>
      </c>
      <c r="F38" s="15">
        <f>SUM(F39:F46)</f>
        <v>0</v>
      </c>
      <c r="G38" s="15">
        <f t="shared" ref="G38:Q38" si="10">SUM(G39:G46)</f>
        <v>0</v>
      </c>
      <c r="H38" s="15">
        <f t="shared" si="10"/>
        <v>0</v>
      </c>
      <c r="I38" s="15">
        <f t="shared" si="10"/>
        <v>0</v>
      </c>
      <c r="J38" s="15">
        <f t="shared" si="10"/>
        <v>0</v>
      </c>
      <c r="K38" s="15">
        <f t="shared" si="10"/>
        <v>0</v>
      </c>
      <c r="L38" s="15">
        <f t="shared" si="10"/>
        <v>0</v>
      </c>
      <c r="M38" s="15">
        <f t="shared" si="10"/>
        <v>0</v>
      </c>
      <c r="N38" s="15">
        <f t="shared" si="10"/>
        <v>0</v>
      </c>
      <c r="O38" s="15">
        <f t="shared" si="10"/>
        <v>0</v>
      </c>
      <c r="P38" s="15">
        <f t="shared" si="10"/>
        <v>0</v>
      </c>
      <c r="Q38" s="15">
        <f t="shared" si="10"/>
        <v>0</v>
      </c>
      <c r="R38" s="15">
        <f t="shared" si="4"/>
        <v>0</v>
      </c>
    </row>
    <row r="39" spans="3:18" x14ac:dyDescent="0.25">
      <c r="C39" s="4" t="s">
        <v>47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R39" s="12">
        <f t="shared" si="4"/>
        <v>0</v>
      </c>
    </row>
    <row r="40" spans="3:18" x14ac:dyDescent="0.25">
      <c r="C40" s="4" t="s">
        <v>48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R40" s="12">
        <f t="shared" si="4"/>
        <v>0</v>
      </c>
    </row>
    <row r="41" spans="3:18" x14ac:dyDescent="0.25">
      <c r="C41" s="4" t="s">
        <v>49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R41" s="12">
        <f t="shared" si="4"/>
        <v>0</v>
      </c>
    </row>
    <row r="42" spans="3:18" x14ac:dyDescent="0.25">
      <c r="C42" s="4" t="s">
        <v>50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R42" s="12">
        <f t="shared" si="4"/>
        <v>0</v>
      </c>
    </row>
    <row r="43" spans="3:18" x14ac:dyDescent="0.25">
      <c r="C43" s="4" t="s">
        <v>51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R43" s="12">
        <f t="shared" si="4"/>
        <v>0</v>
      </c>
    </row>
    <row r="44" spans="3:18" x14ac:dyDescent="0.25">
      <c r="C44" s="4" t="s">
        <v>52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R44" s="12">
        <f t="shared" si="4"/>
        <v>0</v>
      </c>
    </row>
    <row r="45" spans="3:18" x14ac:dyDescent="0.25">
      <c r="C45" s="4" t="s">
        <v>53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R45" s="12">
        <f t="shared" si="4"/>
        <v>0</v>
      </c>
    </row>
    <row r="46" spans="3:18" x14ac:dyDescent="0.25">
      <c r="C46" s="4" t="s">
        <v>54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R46" s="12">
        <f t="shared" si="4"/>
        <v>0</v>
      </c>
    </row>
    <row r="47" spans="3:18" s="16" customFormat="1" x14ac:dyDescent="0.25">
      <c r="C47" s="3" t="s">
        <v>55</v>
      </c>
      <c r="D47" s="15">
        <f t="shared" ref="D47:E47" si="11">SUM(D48:D53)</f>
        <v>0</v>
      </c>
      <c r="E47" s="15">
        <f t="shared" si="11"/>
        <v>0</v>
      </c>
      <c r="F47" s="15">
        <f>SUM(F48:F53)</f>
        <v>0</v>
      </c>
      <c r="G47" s="15">
        <f t="shared" ref="G47:Q47" si="12">SUM(G48:G53)</f>
        <v>0</v>
      </c>
      <c r="H47" s="15">
        <f t="shared" si="12"/>
        <v>0</v>
      </c>
      <c r="I47" s="15">
        <f t="shared" si="12"/>
        <v>0</v>
      </c>
      <c r="J47" s="15">
        <f t="shared" si="12"/>
        <v>0</v>
      </c>
      <c r="K47" s="15">
        <f t="shared" si="12"/>
        <v>0</v>
      </c>
      <c r="L47" s="15">
        <f t="shared" si="12"/>
        <v>0</v>
      </c>
      <c r="M47" s="15">
        <f t="shared" si="12"/>
        <v>0</v>
      </c>
      <c r="N47" s="15">
        <f t="shared" si="12"/>
        <v>0</v>
      </c>
      <c r="O47" s="15">
        <f t="shared" si="12"/>
        <v>0</v>
      </c>
      <c r="P47" s="15">
        <f t="shared" si="12"/>
        <v>0</v>
      </c>
      <c r="Q47" s="15">
        <f t="shared" si="12"/>
        <v>0</v>
      </c>
      <c r="R47" s="15">
        <f t="shared" si="4"/>
        <v>0</v>
      </c>
    </row>
    <row r="48" spans="3:18" x14ac:dyDescent="0.25">
      <c r="C48" s="4" t="s">
        <v>56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R48" s="12">
        <f t="shared" si="4"/>
        <v>0</v>
      </c>
    </row>
    <row r="49" spans="3:18" x14ac:dyDescent="0.25">
      <c r="C49" s="4" t="s">
        <v>57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R49" s="12">
        <f t="shared" si="4"/>
        <v>0</v>
      </c>
    </row>
    <row r="50" spans="3:18" x14ac:dyDescent="0.25">
      <c r="C50" s="4" t="s">
        <v>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R50" s="12">
        <f t="shared" si="4"/>
        <v>0</v>
      </c>
    </row>
    <row r="51" spans="3:18" x14ac:dyDescent="0.25">
      <c r="C51" s="4" t="s">
        <v>59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R51" s="12">
        <f t="shared" si="4"/>
        <v>0</v>
      </c>
    </row>
    <row r="52" spans="3:18" x14ac:dyDescent="0.25">
      <c r="C52" s="4" t="s">
        <v>60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R52" s="12">
        <f t="shared" si="4"/>
        <v>0</v>
      </c>
    </row>
    <row r="53" spans="3:18" x14ac:dyDescent="0.25">
      <c r="C53" s="4" t="s">
        <v>61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R53" s="12">
        <f t="shared" si="4"/>
        <v>0</v>
      </c>
    </row>
    <row r="54" spans="3:18" s="16" customFormat="1" x14ac:dyDescent="0.25">
      <c r="C54" s="3" t="s">
        <v>62</v>
      </c>
      <c r="D54" s="15">
        <f t="shared" ref="D54:E54" si="13">SUM(D55:D63)</f>
        <v>6776726</v>
      </c>
      <c r="E54" s="15">
        <f t="shared" si="13"/>
        <v>6198583.6500000004</v>
      </c>
      <c r="F54" s="15">
        <f>SUM(F55:F63)</f>
        <v>0</v>
      </c>
      <c r="G54" s="15">
        <f t="shared" ref="G54:Q54" si="14">SUM(G55:G63)</f>
        <v>0</v>
      </c>
      <c r="H54" s="15">
        <f t="shared" si="14"/>
        <v>127702.97</v>
      </c>
      <c r="I54" s="15">
        <f t="shared" si="14"/>
        <v>724831.28</v>
      </c>
      <c r="J54" s="15">
        <f t="shared" si="14"/>
        <v>72730.009999999995</v>
      </c>
      <c r="K54" s="15">
        <f t="shared" si="14"/>
        <v>650108.78</v>
      </c>
      <c r="L54" s="15">
        <f t="shared" si="14"/>
        <v>752471.65</v>
      </c>
      <c r="M54" s="15">
        <f t="shared" si="14"/>
        <v>651720.30000000005</v>
      </c>
      <c r="N54" s="15">
        <f t="shared" si="14"/>
        <v>272133.92000000004</v>
      </c>
      <c r="O54" s="15">
        <f t="shared" si="14"/>
        <v>1031550.5800000001</v>
      </c>
      <c r="P54" s="15">
        <f t="shared" si="14"/>
        <v>0</v>
      </c>
      <c r="Q54" s="15">
        <f t="shared" si="14"/>
        <v>0</v>
      </c>
      <c r="R54" s="15">
        <f t="shared" si="4"/>
        <v>4283249.49</v>
      </c>
    </row>
    <row r="55" spans="3:18" x14ac:dyDescent="0.25">
      <c r="C55" s="4" t="s">
        <v>63</v>
      </c>
      <c r="D55" s="5">
        <v>700000</v>
      </c>
      <c r="E55" s="5">
        <v>2777780</v>
      </c>
      <c r="F55" s="12">
        <v>0</v>
      </c>
      <c r="G55" s="12">
        <v>0</v>
      </c>
      <c r="H55" s="12">
        <v>9433.44</v>
      </c>
      <c r="I55" s="12">
        <v>534261.28</v>
      </c>
      <c r="J55" s="12">
        <v>0</v>
      </c>
      <c r="K55" s="12">
        <v>544510.88</v>
      </c>
      <c r="L55" s="12">
        <v>321954.31</v>
      </c>
      <c r="M55" s="12">
        <v>182900</v>
      </c>
      <c r="N55" s="12">
        <v>62637.9</v>
      </c>
      <c r="O55" s="12">
        <v>455283.9</v>
      </c>
      <c r="R55" s="12">
        <f t="shared" si="4"/>
        <v>2110981.71</v>
      </c>
    </row>
    <row r="56" spans="3:18" x14ac:dyDescent="0.25">
      <c r="C56" s="4" t="s">
        <v>64</v>
      </c>
      <c r="D56" s="5">
        <v>0</v>
      </c>
      <c r="E56" s="5">
        <v>68870</v>
      </c>
      <c r="F56" s="12">
        <v>0</v>
      </c>
      <c r="G56" s="12">
        <v>0</v>
      </c>
      <c r="H56" s="12">
        <v>10537.4</v>
      </c>
      <c r="I56" s="12">
        <v>0</v>
      </c>
      <c r="J56" s="12">
        <v>0</v>
      </c>
      <c r="K56" s="12">
        <v>3728.8</v>
      </c>
      <c r="L56" s="12">
        <v>0</v>
      </c>
      <c r="M56" s="12">
        <v>10742.06</v>
      </c>
      <c r="N56" s="12">
        <v>-2482.06</v>
      </c>
      <c r="O56" s="12">
        <v>0</v>
      </c>
      <c r="R56" s="12">
        <f t="shared" si="4"/>
        <v>22526.2</v>
      </c>
    </row>
    <row r="57" spans="3:18" x14ac:dyDescent="0.25">
      <c r="C57" s="4" t="s">
        <v>65</v>
      </c>
      <c r="D57" s="5">
        <v>2691570</v>
      </c>
      <c r="E57" s="5">
        <v>1557257.65</v>
      </c>
      <c r="F57" s="12">
        <v>0</v>
      </c>
      <c r="G57" s="12">
        <v>0</v>
      </c>
      <c r="H57" s="12">
        <v>107732.13</v>
      </c>
      <c r="I57" s="12">
        <v>0</v>
      </c>
      <c r="J57" s="12">
        <v>72730.009999999995</v>
      </c>
      <c r="K57" s="12">
        <v>0</v>
      </c>
      <c r="L57" s="12">
        <v>297234.69</v>
      </c>
      <c r="M57" s="12">
        <v>168797.44</v>
      </c>
      <c r="N57" s="12">
        <v>225852</v>
      </c>
      <c r="O57" s="12">
        <v>178827.77</v>
      </c>
      <c r="R57" s="12">
        <f t="shared" si="4"/>
        <v>1051174.04</v>
      </c>
    </row>
    <row r="58" spans="3:18" x14ac:dyDescent="0.25">
      <c r="C58" s="4" t="s">
        <v>66</v>
      </c>
      <c r="D58" s="5">
        <v>3085156</v>
      </c>
      <c r="E58" s="5">
        <v>175002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R58" s="12">
        <f t="shared" si="4"/>
        <v>0</v>
      </c>
    </row>
    <row r="59" spans="3:18" x14ac:dyDescent="0.25">
      <c r="C59" s="4" t="s">
        <v>67</v>
      </c>
      <c r="D59" s="5">
        <v>300000</v>
      </c>
      <c r="E59" s="5">
        <v>1594674</v>
      </c>
      <c r="F59" s="12">
        <v>0</v>
      </c>
      <c r="G59" s="12">
        <v>0</v>
      </c>
      <c r="H59" s="12">
        <v>0</v>
      </c>
      <c r="I59" s="12">
        <v>190570</v>
      </c>
      <c r="J59" s="12">
        <v>0</v>
      </c>
      <c r="K59" s="12">
        <v>101869.1</v>
      </c>
      <c r="L59" s="12">
        <v>133282.65</v>
      </c>
      <c r="M59" s="12">
        <v>289280.8</v>
      </c>
      <c r="N59" s="12">
        <v>-13873.92</v>
      </c>
      <c r="O59" s="12">
        <v>397438.91</v>
      </c>
      <c r="R59" s="12">
        <f t="shared" si="4"/>
        <v>1098567.54</v>
      </c>
    </row>
    <row r="60" spans="3:18" x14ac:dyDescent="0.25">
      <c r="C60" s="4" t="s">
        <v>68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R60" s="12">
        <f t="shared" si="4"/>
        <v>0</v>
      </c>
    </row>
    <row r="61" spans="3:18" x14ac:dyDescent="0.25">
      <c r="C61" s="4" t="s">
        <v>69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R61" s="12">
        <f t="shared" si="4"/>
        <v>0</v>
      </c>
    </row>
    <row r="62" spans="3:18" x14ac:dyDescent="0.25">
      <c r="C62" s="4" t="s">
        <v>70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R62" s="12">
        <f t="shared" si="4"/>
        <v>0</v>
      </c>
    </row>
    <row r="63" spans="3:18" x14ac:dyDescent="0.25">
      <c r="C63" s="4" t="s">
        <v>71</v>
      </c>
      <c r="D63" s="5">
        <v>0</v>
      </c>
      <c r="E63" s="5">
        <v>25000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R63" s="12">
        <f t="shared" si="4"/>
        <v>0</v>
      </c>
    </row>
    <row r="64" spans="3:18" x14ac:dyDescent="0.25">
      <c r="C64" s="3" t="s">
        <v>72</v>
      </c>
      <c r="D64" s="15">
        <f t="shared" ref="D64:E64" si="15">SUM(D65:D68)</f>
        <v>0</v>
      </c>
      <c r="E64" s="15">
        <f t="shared" si="15"/>
        <v>0</v>
      </c>
      <c r="F64" s="15">
        <f>SUM(F65:F68)</f>
        <v>0</v>
      </c>
      <c r="G64" s="15">
        <f t="shared" ref="G64:Q64" si="16">SUM(G65:G68)</f>
        <v>0</v>
      </c>
      <c r="H64" s="15">
        <f t="shared" si="16"/>
        <v>0</v>
      </c>
      <c r="I64" s="15">
        <f t="shared" si="16"/>
        <v>0</v>
      </c>
      <c r="J64" s="15">
        <f t="shared" si="16"/>
        <v>0</v>
      </c>
      <c r="K64" s="15">
        <f t="shared" si="16"/>
        <v>0</v>
      </c>
      <c r="L64" s="15">
        <f t="shared" si="16"/>
        <v>0</v>
      </c>
      <c r="M64" s="15">
        <f t="shared" si="16"/>
        <v>0</v>
      </c>
      <c r="N64" s="15">
        <f t="shared" si="16"/>
        <v>0</v>
      </c>
      <c r="O64" s="15">
        <f t="shared" si="16"/>
        <v>0</v>
      </c>
      <c r="P64" s="15">
        <f t="shared" si="16"/>
        <v>0</v>
      </c>
      <c r="Q64" s="15">
        <f t="shared" si="16"/>
        <v>0</v>
      </c>
      <c r="R64" s="15">
        <f t="shared" si="4"/>
        <v>0</v>
      </c>
    </row>
    <row r="65" spans="3:18" x14ac:dyDescent="0.25">
      <c r="C65" s="4" t="s">
        <v>73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R65" s="12">
        <f t="shared" si="4"/>
        <v>0</v>
      </c>
    </row>
    <row r="66" spans="3:18" x14ac:dyDescent="0.25">
      <c r="C66" s="4" t="s">
        <v>74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R66" s="12">
        <f t="shared" si="4"/>
        <v>0</v>
      </c>
    </row>
    <row r="67" spans="3:18" x14ac:dyDescent="0.25">
      <c r="C67" s="4" t="s">
        <v>75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R67" s="12">
        <f t="shared" si="4"/>
        <v>0</v>
      </c>
    </row>
    <row r="68" spans="3:18" x14ac:dyDescent="0.25">
      <c r="C68" s="4" t="s">
        <v>76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R68" s="12">
        <f t="shared" si="4"/>
        <v>0</v>
      </c>
    </row>
    <row r="69" spans="3:18" x14ac:dyDescent="0.25">
      <c r="C69" s="3" t="s">
        <v>77</v>
      </c>
      <c r="D69" s="15">
        <f t="shared" ref="D69:E69" si="17">SUM(D70:D71)</f>
        <v>0</v>
      </c>
      <c r="E69" s="15">
        <f t="shared" si="17"/>
        <v>0</v>
      </c>
      <c r="F69" s="15">
        <f>SUM(F70:F71)</f>
        <v>0</v>
      </c>
      <c r="G69" s="15">
        <f t="shared" ref="G69:Q69" si="18">SUM(G70:G71)</f>
        <v>0</v>
      </c>
      <c r="H69" s="15">
        <f t="shared" si="18"/>
        <v>0</v>
      </c>
      <c r="I69" s="15">
        <f t="shared" si="18"/>
        <v>0</v>
      </c>
      <c r="J69" s="15">
        <f t="shared" si="18"/>
        <v>0</v>
      </c>
      <c r="K69" s="15">
        <f t="shared" si="18"/>
        <v>0</v>
      </c>
      <c r="L69" s="15">
        <f t="shared" si="18"/>
        <v>0</v>
      </c>
      <c r="M69" s="15">
        <f t="shared" si="18"/>
        <v>0</v>
      </c>
      <c r="N69" s="15">
        <f t="shared" si="18"/>
        <v>0</v>
      </c>
      <c r="O69" s="15">
        <f t="shared" si="18"/>
        <v>0</v>
      </c>
      <c r="P69" s="15">
        <f t="shared" si="18"/>
        <v>0</v>
      </c>
      <c r="Q69" s="15">
        <f t="shared" si="18"/>
        <v>0</v>
      </c>
      <c r="R69" s="15">
        <f t="shared" si="4"/>
        <v>0</v>
      </c>
    </row>
    <row r="70" spans="3:18" x14ac:dyDescent="0.25">
      <c r="C70" s="4" t="s">
        <v>78</v>
      </c>
      <c r="D70" s="5">
        <v>0</v>
      </c>
      <c r="E70" s="5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R70" s="12">
        <f t="shared" si="4"/>
        <v>0</v>
      </c>
    </row>
    <row r="71" spans="3:18" x14ac:dyDescent="0.25">
      <c r="C71" s="4" t="s">
        <v>79</v>
      </c>
      <c r="D71" s="5">
        <v>0</v>
      </c>
      <c r="E71" s="5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R71" s="12">
        <f t="shared" si="4"/>
        <v>0</v>
      </c>
    </row>
    <row r="72" spans="3:18" x14ac:dyDescent="0.25">
      <c r="C72" s="3" t="s">
        <v>80</v>
      </c>
      <c r="D72" s="15">
        <f t="shared" ref="D72:E72" si="19">SUM(D73:D75)</f>
        <v>0</v>
      </c>
      <c r="E72" s="15">
        <f t="shared" si="19"/>
        <v>0</v>
      </c>
      <c r="F72" s="15">
        <f>SUM(F73:F75)</f>
        <v>0</v>
      </c>
      <c r="G72" s="15">
        <f t="shared" ref="G72:Q72" si="20">SUM(G73:G75)</f>
        <v>0</v>
      </c>
      <c r="H72" s="15">
        <f t="shared" si="20"/>
        <v>0</v>
      </c>
      <c r="I72" s="15">
        <f t="shared" si="20"/>
        <v>0</v>
      </c>
      <c r="J72" s="15">
        <f t="shared" si="20"/>
        <v>0</v>
      </c>
      <c r="K72" s="15">
        <f t="shared" si="20"/>
        <v>0</v>
      </c>
      <c r="L72" s="15">
        <f t="shared" si="20"/>
        <v>0</v>
      </c>
      <c r="M72" s="15">
        <f t="shared" si="20"/>
        <v>0</v>
      </c>
      <c r="N72" s="15">
        <f t="shared" si="20"/>
        <v>0</v>
      </c>
      <c r="O72" s="15">
        <f t="shared" si="20"/>
        <v>0</v>
      </c>
      <c r="P72" s="15">
        <f t="shared" si="20"/>
        <v>0</v>
      </c>
      <c r="Q72" s="15">
        <f t="shared" si="20"/>
        <v>0</v>
      </c>
      <c r="R72" s="15">
        <f t="shared" si="4"/>
        <v>0</v>
      </c>
    </row>
    <row r="73" spans="3:18" x14ac:dyDescent="0.25">
      <c r="C73" s="4" t="s">
        <v>81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R73" s="12">
        <f t="shared" si="4"/>
        <v>0</v>
      </c>
    </row>
    <row r="74" spans="3:18" x14ac:dyDescent="0.25">
      <c r="C74" s="4" t="s">
        <v>82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R74" s="12">
        <f t="shared" si="4"/>
        <v>0</v>
      </c>
    </row>
    <row r="75" spans="3:18" x14ac:dyDescent="0.25">
      <c r="C75" s="4" t="s">
        <v>83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R75" s="12">
        <f t="shared" si="4"/>
        <v>0</v>
      </c>
    </row>
    <row r="76" spans="3:18" s="16" customFormat="1" x14ac:dyDescent="0.25">
      <c r="C76" s="1" t="s">
        <v>84</v>
      </c>
      <c r="D76" s="2">
        <f>SUM(D77+D80+D83)</f>
        <v>0</v>
      </c>
      <c r="E76" s="2">
        <f t="shared" ref="E76:Q76" si="21">SUM(E77+E80+E83)</f>
        <v>0</v>
      </c>
      <c r="F76" s="2">
        <f t="shared" si="21"/>
        <v>0</v>
      </c>
      <c r="G76" s="2">
        <f t="shared" si="21"/>
        <v>0</v>
      </c>
      <c r="H76" s="2">
        <f t="shared" si="21"/>
        <v>0</v>
      </c>
      <c r="I76" s="2">
        <f t="shared" si="21"/>
        <v>0</v>
      </c>
      <c r="J76" s="2">
        <f t="shared" si="21"/>
        <v>0</v>
      </c>
      <c r="K76" s="2">
        <f t="shared" si="21"/>
        <v>0</v>
      </c>
      <c r="L76" s="2">
        <f t="shared" si="21"/>
        <v>0</v>
      </c>
      <c r="M76" s="2">
        <f t="shared" si="21"/>
        <v>0</v>
      </c>
      <c r="N76" s="2">
        <f t="shared" si="21"/>
        <v>0</v>
      </c>
      <c r="O76" s="2">
        <f t="shared" si="21"/>
        <v>0</v>
      </c>
      <c r="P76" s="2">
        <f t="shared" si="21"/>
        <v>0</v>
      </c>
      <c r="Q76" s="2">
        <f t="shared" si="21"/>
        <v>0</v>
      </c>
      <c r="R76" s="11">
        <f t="shared" si="4"/>
        <v>0</v>
      </c>
    </row>
    <row r="77" spans="3:18" x14ac:dyDescent="0.25">
      <c r="C77" s="3" t="s">
        <v>85</v>
      </c>
      <c r="D77" s="15">
        <f t="shared" ref="D77:E77" si="22">SUM(D78:D79)</f>
        <v>0</v>
      </c>
      <c r="E77" s="15">
        <f t="shared" si="22"/>
        <v>0</v>
      </c>
      <c r="F77" s="15">
        <f>SUM(F78:F79)</f>
        <v>0</v>
      </c>
      <c r="G77" s="15">
        <f t="shared" ref="G77:Q77" si="23">SUM(G78:G79)</f>
        <v>0</v>
      </c>
      <c r="H77" s="15">
        <f t="shared" si="23"/>
        <v>0</v>
      </c>
      <c r="I77" s="15">
        <f t="shared" si="23"/>
        <v>0</v>
      </c>
      <c r="J77" s="15">
        <f t="shared" si="23"/>
        <v>0</v>
      </c>
      <c r="K77" s="15">
        <f t="shared" si="23"/>
        <v>0</v>
      </c>
      <c r="L77" s="15">
        <f t="shared" si="23"/>
        <v>0</v>
      </c>
      <c r="M77" s="15">
        <f t="shared" si="23"/>
        <v>0</v>
      </c>
      <c r="N77" s="15">
        <f t="shared" si="23"/>
        <v>0</v>
      </c>
      <c r="O77" s="15">
        <f t="shared" si="23"/>
        <v>0</v>
      </c>
      <c r="P77" s="15">
        <f t="shared" si="23"/>
        <v>0</v>
      </c>
      <c r="Q77" s="15">
        <f t="shared" si="23"/>
        <v>0</v>
      </c>
      <c r="R77" s="15">
        <f t="shared" ref="R77:R83" si="24">SUM(F77:Q77)</f>
        <v>0</v>
      </c>
    </row>
    <row r="78" spans="3:18" x14ac:dyDescent="0.25">
      <c r="C78" s="4" t="s">
        <v>86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R78" s="12">
        <f t="shared" si="24"/>
        <v>0</v>
      </c>
    </row>
    <row r="79" spans="3:18" x14ac:dyDescent="0.25">
      <c r="C79" s="4" t="s">
        <v>87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R79" s="12">
        <f t="shared" si="24"/>
        <v>0</v>
      </c>
    </row>
    <row r="80" spans="3:18" s="16" customFormat="1" x14ac:dyDescent="0.25">
      <c r="C80" s="3" t="s">
        <v>88</v>
      </c>
      <c r="D80" s="15">
        <f t="shared" ref="D80:E80" si="25">SUM(D81:D82)</f>
        <v>0</v>
      </c>
      <c r="E80" s="15">
        <f t="shared" si="25"/>
        <v>0</v>
      </c>
      <c r="F80" s="15">
        <f>SUM(F81:F82)</f>
        <v>0</v>
      </c>
      <c r="G80" s="15">
        <f t="shared" ref="G80:Q80" si="26">SUM(G81:G82)</f>
        <v>0</v>
      </c>
      <c r="H80" s="15">
        <f t="shared" si="26"/>
        <v>0</v>
      </c>
      <c r="I80" s="15">
        <f t="shared" si="26"/>
        <v>0</v>
      </c>
      <c r="J80" s="15">
        <f t="shared" si="26"/>
        <v>0</v>
      </c>
      <c r="K80" s="15">
        <f t="shared" si="26"/>
        <v>0</v>
      </c>
      <c r="L80" s="15">
        <f t="shared" si="26"/>
        <v>0</v>
      </c>
      <c r="M80" s="15">
        <f t="shared" si="26"/>
        <v>0</v>
      </c>
      <c r="N80" s="15">
        <f t="shared" si="26"/>
        <v>0</v>
      </c>
      <c r="O80" s="15">
        <f t="shared" si="26"/>
        <v>0</v>
      </c>
      <c r="P80" s="15">
        <f t="shared" si="26"/>
        <v>0</v>
      </c>
      <c r="Q80" s="15">
        <f t="shared" si="26"/>
        <v>0</v>
      </c>
      <c r="R80" s="15">
        <f t="shared" si="24"/>
        <v>0</v>
      </c>
    </row>
    <row r="81" spans="3:18" x14ac:dyDescent="0.25">
      <c r="C81" s="4" t="s">
        <v>89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R81" s="12">
        <f t="shared" si="24"/>
        <v>0</v>
      </c>
    </row>
    <row r="82" spans="3:18" x14ac:dyDescent="0.25">
      <c r="C82" s="4" t="s">
        <v>90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R82" s="12">
        <f t="shared" si="24"/>
        <v>0</v>
      </c>
    </row>
    <row r="83" spans="3:18" s="16" customFormat="1" x14ac:dyDescent="0.25">
      <c r="C83" s="3" t="s">
        <v>91</v>
      </c>
      <c r="D83" s="15">
        <f t="shared" ref="D83:E83" si="27">SUM(D84)</f>
        <v>0</v>
      </c>
      <c r="E83" s="15">
        <f t="shared" si="27"/>
        <v>0</v>
      </c>
      <c r="F83" s="15">
        <f>SUM(F84)</f>
        <v>0</v>
      </c>
      <c r="G83" s="15">
        <f t="shared" ref="G83:Q83" si="28">SUM(G84)</f>
        <v>0</v>
      </c>
      <c r="H83" s="15">
        <f t="shared" si="28"/>
        <v>0</v>
      </c>
      <c r="I83" s="15">
        <f t="shared" si="28"/>
        <v>0</v>
      </c>
      <c r="J83" s="15">
        <f t="shared" si="28"/>
        <v>0</v>
      </c>
      <c r="K83" s="15">
        <f t="shared" si="28"/>
        <v>0</v>
      </c>
      <c r="L83" s="15">
        <f t="shared" si="28"/>
        <v>0</v>
      </c>
      <c r="M83" s="15">
        <f t="shared" si="28"/>
        <v>0</v>
      </c>
      <c r="N83" s="15">
        <f t="shared" si="28"/>
        <v>0</v>
      </c>
      <c r="O83" s="15">
        <f t="shared" si="28"/>
        <v>0</v>
      </c>
      <c r="P83" s="15">
        <f t="shared" si="28"/>
        <v>0</v>
      </c>
      <c r="Q83" s="15">
        <f t="shared" si="28"/>
        <v>0</v>
      </c>
      <c r="R83" s="15">
        <f t="shared" si="24"/>
        <v>0</v>
      </c>
    </row>
    <row r="84" spans="3:18" x14ac:dyDescent="0.25">
      <c r="C84" s="4" t="s">
        <v>92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/>
      <c r="Q84" s="5"/>
      <c r="R84" s="12">
        <f>SUM(F84:Q84)</f>
        <v>0</v>
      </c>
    </row>
    <row r="85" spans="3:18" x14ac:dyDescent="0.25">
      <c r="C85" s="7" t="s">
        <v>93</v>
      </c>
      <c r="D85" s="8">
        <f>+D12+D18+D28+D38+D47+D54+D64+D69+D72</f>
        <v>158671257</v>
      </c>
      <c r="E85" s="8">
        <f t="shared" ref="E85:Q85" si="29">+E12+E18+E28+E38+E47+E54+E64+E69+E72</f>
        <v>166968054.64999998</v>
      </c>
      <c r="F85" s="8">
        <f t="shared" si="29"/>
        <v>7255122.5700000003</v>
      </c>
      <c r="G85" s="8">
        <f t="shared" si="29"/>
        <v>9202843.4800000004</v>
      </c>
      <c r="H85" s="8">
        <f t="shared" si="29"/>
        <v>9958885.5800000001</v>
      </c>
      <c r="I85" s="8">
        <f t="shared" si="29"/>
        <v>9805524.3599999994</v>
      </c>
      <c r="J85" s="8">
        <f t="shared" si="29"/>
        <v>12703098.02</v>
      </c>
      <c r="K85" s="8">
        <f t="shared" si="29"/>
        <v>15069272.879999997</v>
      </c>
      <c r="L85" s="8">
        <f t="shared" si="29"/>
        <v>12642916.369999999</v>
      </c>
      <c r="M85" s="8">
        <f t="shared" si="29"/>
        <v>13429522.43</v>
      </c>
      <c r="N85" s="8">
        <f t="shared" si="29"/>
        <v>13265997.750000002</v>
      </c>
      <c r="O85" s="8">
        <f t="shared" si="29"/>
        <v>14632431.48</v>
      </c>
      <c r="P85" s="8">
        <f t="shared" si="29"/>
        <v>0</v>
      </c>
      <c r="Q85" s="8">
        <f t="shared" si="29"/>
        <v>0</v>
      </c>
      <c r="R85" s="13">
        <f>SUM(F85:Q85)</f>
        <v>117965614.92</v>
      </c>
    </row>
    <row r="86" spans="3:18" x14ac:dyDescent="0.25">
      <c r="C86" t="s">
        <v>97</v>
      </c>
    </row>
    <row r="87" spans="3:18" x14ac:dyDescent="0.25">
      <c r="C87" t="s">
        <v>98</v>
      </c>
    </row>
    <row r="88" spans="3:18" x14ac:dyDescent="0.25">
      <c r="C88" t="s">
        <v>102</v>
      </c>
    </row>
    <row r="92" spans="3:18" x14ac:dyDescent="0.25">
      <c r="D92" s="18"/>
      <c r="E92" s="18"/>
      <c r="F92" s="18"/>
      <c r="G92" s="18"/>
      <c r="J92"/>
      <c r="K92"/>
      <c r="L92"/>
      <c r="M92"/>
    </row>
    <row r="93" spans="3:18" ht="15.75" x14ac:dyDescent="0.25">
      <c r="D93" s="19" t="s">
        <v>99</v>
      </c>
      <c r="E93" s="19"/>
      <c r="F93" s="19"/>
      <c r="G93" s="19"/>
      <c r="J93" s="19" t="s">
        <v>103</v>
      </c>
      <c r="K93" s="19"/>
      <c r="L93" s="19"/>
      <c r="M93" s="19"/>
    </row>
    <row r="94" spans="3:18" ht="15.75" x14ac:dyDescent="0.25">
      <c r="D94" s="20" t="s">
        <v>100</v>
      </c>
      <c r="E94" s="20"/>
      <c r="F94" s="20"/>
      <c r="G94" s="20"/>
      <c r="J94" s="18" t="s">
        <v>101</v>
      </c>
      <c r="K94" s="18"/>
      <c r="L94" s="18"/>
      <c r="M94" s="18"/>
    </row>
  </sheetData>
  <mergeCells count="14">
    <mergeCell ref="C9:C10"/>
    <mergeCell ref="D9:D10"/>
    <mergeCell ref="E9:E10"/>
    <mergeCell ref="F9:R9"/>
    <mergeCell ref="C3:R3"/>
    <mergeCell ref="C4:R4"/>
    <mergeCell ref="C5:R5"/>
    <mergeCell ref="C6:R6"/>
    <mergeCell ref="C7:R7"/>
    <mergeCell ref="D92:G92"/>
    <mergeCell ref="D93:G93"/>
    <mergeCell ref="D94:G94"/>
    <mergeCell ref="J93:M93"/>
    <mergeCell ref="J94:M94"/>
  </mergeCells>
  <pageMargins left="0.62992125984251968" right="0.62992125984251968" top="1.1417322834645669" bottom="1.1417322834645669" header="0.70866141732283461" footer="0.70866141732283461"/>
  <pageSetup paperSize="5" scale="41" fitToHeight="0" orientation="landscape" r:id="rId1"/>
  <rowBreaks count="1" manualBreakCount="1">
    <brk id="53" min="2" max="17" man="1"/>
  </rowBreaks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Queliz</dc:creator>
  <cp:lastModifiedBy>Tania Queliz</cp:lastModifiedBy>
  <cp:lastPrinted>2021-11-03T13:27:41Z</cp:lastPrinted>
  <dcterms:created xsi:type="dcterms:W3CDTF">2021-10-21T18:00:00Z</dcterms:created>
  <dcterms:modified xsi:type="dcterms:W3CDTF">2021-11-03T15:19:04Z</dcterms:modified>
</cp:coreProperties>
</file>