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B52A3BFA-0D3C-467A-9350-6BCA759CDA9A}" xr6:coauthVersionLast="47" xr6:coauthVersionMax="47" xr10:uidLastSave="{00000000-0000-0000-0000-000000000000}"/>
  <bookViews>
    <workbookView xWindow="20370" yWindow="-120" windowWidth="20730" windowHeight="11160" xr2:uid="{8E3608C4-F275-4C7F-9EDD-8DAD2B02BB14}"/>
  </bookViews>
  <sheets>
    <sheet name="Hoja1" sheetId="1" r:id="rId1"/>
  </sheets>
  <definedNames>
    <definedName name="_xlnm.Print_Area" localSheetId="0">Hoja1!$C$1:$R$94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4" i="1" l="1"/>
  <c r="Q83" i="1"/>
  <c r="P83" i="1"/>
  <c r="O83" i="1"/>
  <c r="N83" i="1"/>
  <c r="M83" i="1"/>
  <c r="L83" i="1"/>
  <c r="K83" i="1"/>
  <c r="J83" i="1"/>
  <c r="I83" i="1"/>
  <c r="H83" i="1"/>
  <c r="G83" i="1"/>
  <c r="F83" i="1"/>
  <c r="R83" i="1" s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R80" i="1" s="1"/>
  <c r="E80" i="1"/>
  <c r="D80" i="1"/>
  <c r="R79" i="1"/>
  <c r="R78" i="1"/>
  <c r="Q77" i="1"/>
  <c r="Q76" i="1" s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R77" i="1" s="1"/>
  <c r="E77" i="1"/>
  <c r="E76" i="1" s="1"/>
  <c r="D77" i="1"/>
  <c r="P76" i="1"/>
  <c r="N76" i="1"/>
  <c r="L76" i="1"/>
  <c r="J76" i="1"/>
  <c r="H76" i="1"/>
  <c r="F76" i="1"/>
  <c r="D76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R54" i="1" s="1"/>
  <c r="E54" i="1"/>
  <c r="D54" i="1"/>
  <c r="R53" i="1"/>
  <c r="R52" i="1"/>
  <c r="R51" i="1"/>
  <c r="R50" i="1"/>
  <c r="R49" i="1"/>
  <c r="R48" i="1"/>
  <c r="Q47" i="1"/>
  <c r="Q85" i="1" s="1"/>
  <c r="P47" i="1"/>
  <c r="O47" i="1"/>
  <c r="O85" i="1" s="1"/>
  <c r="N47" i="1"/>
  <c r="M47" i="1"/>
  <c r="M85" i="1" s="1"/>
  <c r="L47" i="1"/>
  <c r="K47" i="1"/>
  <c r="K85" i="1" s="1"/>
  <c r="J47" i="1"/>
  <c r="I47" i="1"/>
  <c r="H47" i="1"/>
  <c r="G47" i="1"/>
  <c r="G85" i="1" s="1"/>
  <c r="F47" i="1"/>
  <c r="R47" i="1" s="1"/>
  <c r="E47" i="1"/>
  <c r="E85" i="1" s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R38" i="1" s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I85" i="1" s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R18" i="1" s="1"/>
  <c r="E18" i="1"/>
  <c r="D18" i="1"/>
  <c r="R17" i="1"/>
  <c r="R16" i="1"/>
  <c r="R15" i="1"/>
  <c r="R14" i="1"/>
  <c r="R13" i="1"/>
  <c r="Q12" i="1"/>
  <c r="P12" i="1"/>
  <c r="P85" i="1" s="1"/>
  <c r="O12" i="1"/>
  <c r="N12" i="1"/>
  <c r="N85" i="1" s="1"/>
  <c r="M12" i="1"/>
  <c r="L12" i="1"/>
  <c r="L85" i="1" s="1"/>
  <c r="K12" i="1"/>
  <c r="J12" i="1"/>
  <c r="J85" i="1" s="1"/>
  <c r="I12" i="1"/>
  <c r="H12" i="1"/>
  <c r="H85" i="1" s="1"/>
  <c r="G12" i="1"/>
  <c r="F12" i="1"/>
  <c r="F85" i="1" s="1"/>
  <c r="E12" i="1"/>
  <c r="D12" i="1"/>
  <c r="D85" i="1" s="1"/>
  <c r="Q11" i="1"/>
  <c r="O11" i="1"/>
  <c r="M11" i="1"/>
  <c r="K11" i="1"/>
  <c r="I11" i="1"/>
  <c r="G11" i="1"/>
  <c r="E11" i="1"/>
  <c r="R28" i="1" l="1"/>
  <c r="R85" i="1"/>
  <c r="R76" i="1"/>
  <c r="R12" i="1"/>
  <c r="D11" i="1"/>
  <c r="F11" i="1"/>
  <c r="H11" i="1"/>
  <c r="J11" i="1"/>
  <c r="L11" i="1"/>
  <c r="N11" i="1"/>
  <c r="P11" i="1"/>
  <c r="R11" i="1" l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<sst xmlns="http://schemas.openxmlformats.org/spreadsheetml/2006/main" count="104" uniqueCount="104">
  <si>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</si>
  <si>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</si>
  <si>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2022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</si>
  <si>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</si>
  <si>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</si>
  <si>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</si>
  <si>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</si>
  <si>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</si>
  <si>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</si>
  <si>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</si>
  <si>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</si>
  <si>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</si>
  <si>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</si>
  <si>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</si>
  <si>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</si>
  <si>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</si>
  <si>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</si>
  <si>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</si>
  <si>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</si>
  <si>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</si>
  <si>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</si>
  <si>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</si>
  <si>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</si>
  <si>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</si>
  <si>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</si>
  <si>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</si>
  <si>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</si>
  <si>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</si>
  <si>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</si>
  <si>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</si>
  <si>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</si>
  <si>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</si>
  <si>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</si>
  <si>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</si>
  <si>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</si>
  <si>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</si>
  <si>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</si>
  <si>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</si>
  <si>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</si>
  <si>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</si>
  <si>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</si>
  <si>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</si>
  <si>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</si>
  <si>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</si>
  <si>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</si>
  <si>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</si>
  <si>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</si>
  <si>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</si>
  <si>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</si>
  <si>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</si>
  <si>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</si>
  <si>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</si>
  <si>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</si>
  <si>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</si>
  <si>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</si>
  <si>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</si>
  <si>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</si>
  <si>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</si>
  <si>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</si>
  <si>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</si>
  <si>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</si>
  <si>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</si>
  <si>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</si>
  <si>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</si>
  <si>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</si>
  <si>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</si>
  <si>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</si>
  <si>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</si>
  <si>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</si>
  <si>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</si>
  <si>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</si>
  <si>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</si>
  <si>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</si>
  <si>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</si>
  <si>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</si>
  <si>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</si>
  <si>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</si>
  <si>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</si>
  <si>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</si>
  <si>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</si>
  <si>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</si>
  <si>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</si>
  <si>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</si>
  <si>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</si>
  <si>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</si>
  <si>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</si>
  <si>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</si>
  <si>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</si>
  <si>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</si>
  <si>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</si>
  <si>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</si>
  <si>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</si>
  <si>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</si>
  <si>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</si>
  <si>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</si>
  <si>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</si>
  <si>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</si>
  <si>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</si>
  <si>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2022</t>
  </si>
  <si>
    <t xml:space="preserve"> Licda. Tania Quéliz</t>
  </si>
  <si>
    <t>Nelson Johnson</t>
  </si>
  <si>
    <t>Enc. De Presupuesto</t>
  </si>
  <si>
    <t>Enc.  Financiero</t>
  </si>
  <si>
    <t>Fecha de imputación: hasta el 30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</si>
</sst>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43" fontId="3" fillId="0" borderId="8" xfId="1" applyFont="1" applyBorder="1"/>
    <xf numFmtId="43" fontId="0" fillId="0" borderId="0" xfId="1" applyFont="1"/>
    <xf numFmtId="164" fontId="0" fillId="0" borderId="0" xfId="0" applyNumberFormat="1"/>
    <xf numFmtId="0" fontId="3" fillId="0" borderId="0" xfId="0" applyFont="1" applyAlignment="1">
      <alignment horizontal="left" indent="1"/>
    </xf>
    <xf numFmtId="43" fontId="3" fillId="0" borderId="0" xfId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9" xfId="1" applyFont="1" applyBorder="1"/>
    <xf numFmtId="0" fontId="0" fillId="0" borderId="10" xfId="0" applyBorder="1"/>
    <xf numFmtId="165" fontId="0" fillId="0" borderId="0" xfId="0" applyNumberFormat="1"/>
    <xf numFmtId="164" fontId="3" fillId="0" borderId="8" xfId="0" applyNumberFormat="1" applyFont="1" applyBorder="1"/>
    <xf numFmtId="165" fontId="3" fillId="0" borderId="8" xfId="0" applyNumberFormat="1" applyFont="1" applyBorder="1"/>
    <xf numFmtId="0" fontId="2" fillId="2" borderId="11" xfId="0" applyFont="1" applyFill="1" applyBorder="1" applyAlignment="1">
      <alignment vertical="center"/>
    </xf>
    <xf numFmtId="164" fontId="3" fillId="2" borderId="11" xfId="0" applyNumberFormat="1" applyFont="1" applyFill="1" applyBorder="1"/>
    <xf numFmtId="165" fontId="3" fillId="2" borderId="11" xfId="0" applyNumberFormat="1" applyFont="1" applyFill="1" applyBorder="1"/>
    <xf numFmtId="43" fontId="3" fillId="2" borderId="11" xfId="1" applyFont="1" applyFill="1" applyBorder="1"/>
    <xf numFmtId="43" fontId="0" fillId="0" borderId="0" xfId="1" applyFont="1" applyAlignment="1">
      <alignment wrapText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384175</xdr:colOff>
      <xdr:row>2</xdr:row>
      <xdr:rowOff>34925</xdr:rowOff>
    </xdr:from>
    <xdr:ext cx="1743075" cy="774700"/>
    <xdr:pic>
      <xdr:nvPicPr>
        <xdr:cNvPr id="2" name="Imagen 1">
          <a:extLst>
            <a:ext uri="{FF2B5EF4-FFF2-40B4-BE49-F238E27FC236}">
              <a16:creationId xmlns:a16="http://schemas.microsoft.com/office/drawing/2014/main" id="{9A9E61C5-1947-4774-B792-9A7727AAB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8925" y="558800"/>
          <a:ext cx="1743075" cy="774700"/>
        </a:xfrm>
        <a:prstGeom prst="rect">
          <a:avLst/>
        </a:prstGeom>
      </xdr:spPr>
    </xdr:pic>
    <xdr:clientData/>
  </xdr:oneCellAnchor>
  <xdr:twoCellAnchor editAs="oneCell">
    <xdr:from>
      <xdr:col>2</xdr:col>
      <xdr:colOff>139700</xdr:colOff>
      <xdr:row>1</xdr:row>
      <xdr:rowOff>50800</xdr:rowOff>
    </xdr:from>
    <xdr:to>
      <xdr:col>2</xdr:col>
      <xdr:colOff>4330700</xdr:colOff>
      <xdr:row>6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4D3015-02AA-471A-A947-3D1F78440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384175"/>
          <a:ext cx="4191000" cy="1330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BC30-A7FE-452E-A729-DA6F381C93B6}">
  <dimension ref="A1:T94"/>
  <sheetViews>
    <sheetView tabSelected="1" view="pageBreakPreview" topLeftCell="C75" zoomScale="73" zoomScaleNormal="73" zoomScaleSheetLayoutView="73" workbookViewId="0">
      <selection activeCell="P100" sqref="P100"/>
    </sheetView>
  </sheetViews>
  <sheetFormatPr baseColWidth="10" defaultColWidth="11.42578125" defaultRowHeight="15" x14ac:dyDescent="0.25"/>
  <cols>
    <col min="1" max="1" width="15.7109375" hidden="1" customWidth="1"/>
    <col min="2" max="2" width="11.42578125" hidden="1" customWidth="1"/>
    <col min="3" max="3" width="118.28515625" bestFit="1" customWidth="1"/>
    <col min="4" max="4" width="31.28515625" style="6" bestFit="1" customWidth="1"/>
    <col min="5" max="5" width="33.42578125" style="6" bestFit="1" customWidth="1"/>
    <col min="6" max="6" width="19" style="5" bestFit="1" customWidth="1"/>
    <col min="7" max="7" width="21.7109375" style="5" bestFit="1" customWidth="1"/>
    <col min="8" max="8" width="20.42578125" style="5" bestFit="1" customWidth="1"/>
    <col min="9" max="9" width="19.42578125" style="5" bestFit="1" customWidth="1"/>
    <col min="10" max="11" width="10.5703125" style="5" bestFit="1" customWidth="1"/>
    <col min="12" max="12" width="9.85546875" style="5" bestFit="1" customWidth="1"/>
    <col min="13" max="13" width="13.7109375" style="5" bestFit="1" customWidth="1"/>
    <col min="14" max="14" width="17.5703125" style="5" bestFit="1" customWidth="1"/>
    <col min="15" max="15" width="13.42578125" style="5" customWidth="1"/>
    <col min="16" max="16" width="17.7109375" style="5" bestFit="1" customWidth="1"/>
    <col min="17" max="17" width="16.140625" style="5" bestFit="1" customWidth="1"/>
    <col min="18" max="18" width="17.5703125" style="5" customWidth="1"/>
    <col min="19" max="19" width="15.140625" bestFit="1" customWidth="1"/>
    <col min="20" max="20" width="14.140625" bestFit="1" customWidth="1"/>
  </cols>
  <sheetData>
    <row r="1" spans="3:20" ht="26.25" customHeight="1" x14ac:dyDescent="0.25"/>
    <row r="3" spans="3:20" ht="28.5" customHeight="1" x14ac:dyDescent="0.25">
      <c r="C3" s="27" t="s">
        <v>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3:20" ht="21" customHeight="1" x14ac:dyDescent="0.25">
      <c r="C4" s="29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3:20" ht="15.75" x14ac:dyDescent="0.25"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3:20" ht="21.75" customHeight="1" x14ac:dyDescent="0.25">
      <c r="C6" s="33" t="s">
        <v>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3:20" ht="15.75" customHeight="1" x14ac:dyDescent="0.25">
      <c r="C7" s="34" t="s">
        <v>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9" spans="3:20" ht="25.5" customHeight="1" x14ac:dyDescent="0.25">
      <c r="C9" s="21" t="s">
        <v>5</v>
      </c>
      <c r="D9" s="22" t="s">
        <v>6</v>
      </c>
      <c r="E9" s="22" t="s">
        <v>7</v>
      </c>
      <c r="F9" s="24" t="s">
        <v>8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3:20" x14ac:dyDescent="0.25">
      <c r="C10" s="21"/>
      <c r="D10" s="23"/>
      <c r="E10" s="23"/>
      <c r="F10" s="1" t="s">
        <v>9</v>
      </c>
      <c r="G10" s="1" t="s">
        <v>10</v>
      </c>
      <c r="H10" s="1" t="s">
        <v>11</v>
      </c>
      <c r="I10" s="1" t="s">
        <v>12</v>
      </c>
      <c r="J10" s="2" t="s">
        <v>13</v>
      </c>
      <c r="K10" s="1" t="s">
        <v>14</v>
      </c>
      <c r="L10" s="2" t="s">
        <v>15</v>
      </c>
      <c r="M10" s="1" t="s">
        <v>16</v>
      </c>
      <c r="N10" s="1" t="s">
        <v>17</v>
      </c>
      <c r="O10" s="1" t="s">
        <v>18</v>
      </c>
      <c r="P10" s="1" t="s">
        <v>19</v>
      </c>
      <c r="Q10" s="2" t="s">
        <v>20</v>
      </c>
      <c r="R10" s="1" t="s">
        <v>21</v>
      </c>
    </row>
    <row r="11" spans="3:20" x14ac:dyDescent="0.25">
      <c r="C11" s="3" t="s">
        <v>22</v>
      </c>
      <c r="D11" s="4">
        <f>SUM(D12+D18+D28+D38+D47+D54+D64+D69+D72)</f>
        <v>158671257</v>
      </c>
      <c r="E11" s="4">
        <f t="shared" ref="E11" si="0">SUM(E12+E18+E28+E38+E47+E54+E64+E69+E72)</f>
        <v>11298212.899999999</v>
      </c>
      <c r="F11" s="4">
        <f>SUM(F12+F18+F28+F38+F47+F54+F64+F69+F72)</f>
        <v>9189115.7400000002</v>
      </c>
      <c r="G11" s="4">
        <f t="shared" ref="G11:Q11" si="1">SUM(G12+G18+G28+G38+G47+G54+G64+G69+G72)</f>
        <v>10495084.83</v>
      </c>
      <c r="H11" s="4">
        <f t="shared" si="1"/>
        <v>15341190.299999999</v>
      </c>
      <c r="I11" s="4">
        <f t="shared" si="1"/>
        <v>10442036.699999999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>SUM(F11:Q11)</f>
        <v>45467427.569999993</v>
      </c>
      <c r="S11" s="5"/>
      <c r="T11" s="6"/>
    </row>
    <row r="12" spans="3:20" s="9" customFormat="1" x14ac:dyDescent="0.25">
      <c r="C12" s="7" t="s">
        <v>23</v>
      </c>
      <c r="D12" s="8">
        <f t="shared" ref="D12" si="2">SUM(D13:D17)</f>
        <v>103383553</v>
      </c>
      <c r="E12" s="8">
        <f>SUM(E13:E17)</f>
        <v>1679417.13</v>
      </c>
      <c r="F12" s="8">
        <f>SUM(F13:F17)</f>
        <v>7995019.9900000002</v>
      </c>
      <c r="G12" s="8">
        <f t="shared" ref="G12:Q12" si="3">SUM(G13:G17)</f>
        <v>7994768.6400000006</v>
      </c>
      <c r="H12" s="8">
        <f t="shared" si="3"/>
        <v>9909792.1600000001</v>
      </c>
      <c r="I12" s="8">
        <f t="shared" si="3"/>
        <v>7603985.1600000001</v>
      </c>
      <c r="J12" s="8">
        <f t="shared" si="3"/>
        <v>0</v>
      </c>
      <c r="K12" s="8">
        <f t="shared" si="3"/>
        <v>0</v>
      </c>
      <c r="L12" s="8">
        <f t="shared" si="3"/>
        <v>0</v>
      </c>
      <c r="M12" s="8">
        <f t="shared" si="3"/>
        <v>0</v>
      </c>
      <c r="N12" s="8">
        <f t="shared" si="3"/>
        <v>0</v>
      </c>
      <c r="O12" s="8">
        <f t="shared" si="3"/>
        <v>0</v>
      </c>
      <c r="P12" s="8">
        <f t="shared" si="3"/>
        <v>0</v>
      </c>
      <c r="Q12" s="8">
        <f t="shared" si="3"/>
        <v>0</v>
      </c>
      <c r="R12" s="8">
        <f>SUM(F12:Q12)</f>
        <v>33503565.949999999</v>
      </c>
    </row>
    <row r="13" spans="3:20" x14ac:dyDescent="0.25">
      <c r="C13" s="10" t="s">
        <v>24</v>
      </c>
      <c r="D13" s="6">
        <v>87224020</v>
      </c>
      <c r="E13" s="6">
        <v>1679417.13</v>
      </c>
      <c r="F13" s="5">
        <v>6671696.9100000001</v>
      </c>
      <c r="G13" s="5">
        <v>6671346.9100000001</v>
      </c>
      <c r="H13" s="5">
        <v>8589550.8599999994</v>
      </c>
      <c r="I13" s="5">
        <v>6359246.7199999997</v>
      </c>
      <c r="R13" s="5">
        <f t="shared" ref="R13:R76" si="4">SUM(F13:Q13)</f>
        <v>28291841.399999999</v>
      </c>
    </row>
    <row r="14" spans="3:20" x14ac:dyDescent="0.25">
      <c r="C14" s="10" t="s">
        <v>25</v>
      </c>
      <c r="D14" s="6">
        <v>3404394</v>
      </c>
      <c r="E14" s="6">
        <v>0</v>
      </c>
      <c r="F14" s="5">
        <v>310000</v>
      </c>
      <c r="G14" s="11">
        <v>310000</v>
      </c>
      <c r="H14" s="5">
        <v>310000</v>
      </c>
      <c r="I14" s="5">
        <v>310000</v>
      </c>
      <c r="R14" s="5">
        <f t="shared" si="4"/>
        <v>1240000</v>
      </c>
    </row>
    <row r="15" spans="3:20" x14ac:dyDescent="0.25">
      <c r="C15" s="10" t="s">
        <v>26</v>
      </c>
      <c r="D15" s="6">
        <v>432000</v>
      </c>
      <c r="E15" s="6">
        <v>0</v>
      </c>
      <c r="F15" s="5">
        <v>0</v>
      </c>
      <c r="G15" s="5">
        <v>0</v>
      </c>
      <c r="H15" s="5">
        <v>0</v>
      </c>
      <c r="I15" s="5">
        <v>0</v>
      </c>
      <c r="R15" s="5">
        <f t="shared" si="4"/>
        <v>0</v>
      </c>
      <c r="S15" s="12"/>
    </row>
    <row r="16" spans="3:20" x14ac:dyDescent="0.25">
      <c r="C16" s="10" t="s">
        <v>27</v>
      </c>
      <c r="D16" s="6">
        <v>0</v>
      </c>
      <c r="E16" s="6">
        <v>0</v>
      </c>
      <c r="F16" s="5">
        <v>0</v>
      </c>
      <c r="G16" s="5">
        <v>0</v>
      </c>
      <c r="H16" s="5">
        <v>0</v>
      </c>
      <c r="I16" s="5">
        <v>0</v>
      </c>
      <c r="R16" s="5">
        <f t="shared" si="4"/>
        <v>0</v>
      </c>
    </row>
    <row r="17" spans="3:18" x14ac:dyDescent="0.25">
      <c r="C17" s="10" t="s">
        <v>28</v>
      </c>
      <c r="D17" s="6">
        <v>12323139</v>
      </c>
      <c r="E17" s="6">
        <v>0</v>
      </c>
      <c r="F17" s="5">
        <v>1013323.08</v>
      </c>
      <c r="G17" s="5">
        <v>1013421.73</v>
      </c>
      <c r="H17" s="5">
        <v>1010241.3</v>
      </c>
      <c r="I17" s="5">
        <v>934738.44</v>
      </c>
      <c r="R17" s="5">
        <f t="shared" si="4"/>
        <v>3971724.5500000003</v>
      </c>
    </row>
    <row r="18" spans="3:18" s="9" customFormat="1" x14ac:dyDescent="0.25">
      <c r="C18" s="7" t="s">
        <v>29</v>
      </c>
      <c r="D18" s="8">
        <f t="shared" ref="D18" si="5">SUM(D19:D27)</f>
        <v>25984000</v>
      </c>
      <c r="E18" s="8">
        <f>SUM(E19:E27)</f>
        <v>3093570.71</v>
      </c>
      <c r="F18" s="8">
        <f>SUM(F19:F27)</f>
        <v>1194095.75</v>
      </c>
      <c r="G18" s="8">
        <f t="shared" ref="G18:Q18" si="6">SUM(G19:G27)</f>
        <v>1873126.8399999999</v>
      </c>
      <c r="H18" s="8">
        <f t="shared" si="6"/>
        <v>3855226.1100000003</v>
      </c>
      <c r="I18" s="8">
        <f t="shared" si="6"/>
        <v>2449417.4699999997</v>
      </c>
      <c r="J18" s="8">
        <f t="shared" si="6"/>
        <v>0</v>
      </c>
      <c r="K18" s="8">
        <f t="shared" si="6"/>
        <v>0</v>
      </c>
      <c r="L18" s="8">
        <f t="shared" si="6"/>
        <v>0</v>
      </c>
      <c r="M18" s="8">
        <f t="shared" si="6"/>
        <v>0</v>
      </c>
      <c r="N18" s="8">
        <f t="shared" si="6"/>
        <v>0</v>
      </c>
      <c r="O18" s="8">
        <f t="shared" si="6"/>
        <v>0</v>
      </c>
      <c r="P18" s="8">
        <f t="shared" si="6"/>
        <v>0</v>
      </c>
      <c r="Q18" s="8">
        <f t="shared" si="6"/>
        <v>0</v>
      </c>
      <c r="R18" s="8">
        <f t="shared" si="4"/>
        <v>9371866.1699999999</v>
      </c>
    </row>
    <row r="19" spans="3:18" x14ac:dyDescent="0.25">
      <c r="C19" s="10" t="s">
        <v>30</v>
      </c>
      <c r="D19" s="6">
        <v>12044000</v>
      </c>
      <c r="E19" s="6">
        <v>0</v>
      </c>
      <c r="F19" s="5">
        <v>865583.75</v>
      </c>
      <c r="G19" s="5">
        <v>1000903.63</v>
      </c>
      <c r="H19" s="5">
        <v>1008438.29</v>
      </c>
      <c r="I19" s="5">
        <v>969746.99</v>
      </c>
      <c r="R19" s="5">
        <f t="shared" si="4"/>
        <v>3844672.66</v>
      </c>
    </row>
    <row r="20" spans="3:18" x14ac:dyDescent="0.25">
      <c r="C20" s="10" t="s">
        <v>31</v>
      </c>
      <c r="D20" s="6">
        <v>380000</v>
      </c>
      <c r="E20" s="6">
        <v>-200000</v>
      </c>
      <c r="G20" s="5">
        <v>69768</v>
      </c>
      <c r="H20" s="5">
        <v>0</v>
      </c>
      <c r="I20" s="5">
        <v>0</v>
      </c>
      <c r="R20" s="5">
        <f t="shared" si="4"/>
        <v>69768</v>
      </c>
    </row>
    <row r="21" spans="3:18" x14ac:dyDescent="0.25">
      <c r="C21" s="10" t="s">
        <v>32</v>
      </c>
      <c r="D21" s="6">
        <v>100000</v>
      </c>
      <c r="E21" s="6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f t="shared" si="4"/>
        <v>0</v>
      </c>
    </row>
    <row r="22" spans="3:18" x14ac:dyDescent="0.25">
      <c r="C22" s="10" t="s">
        <v>33</v>
      </c>
      <c r="D22" s="6">
        <v>50000</v>
      </c>
      <c r="E22" s="6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f t="shared" si="4"/>
        <v>0</v>
      </c>
    </row>
    <row r="23" spans="3:18" x14ac:dyDescent="0.25">
      <c r="C23" s="10" t="s">
        <v>34</v>
      </c>
      <c r="D23" s="6">
        <v>0</v>
      </c>
      <c r="E23" s="6">
        <v>860000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f t="shared" si="4"/>
        <v>0</v>
      </c>
    </row>
    <row r="24" spans="3:18" x14ac:dyDescent="0.25">
      <c r="C24" s="10" t="s">
        <v>35</v>
      </c>
      <c r="D24" s="6">
        <v>1310000</v>
      </c>
      <c r="E24" s="6">
        <v>0</v>
      </c>
      <c r="H24" s="5">
        <v>0</v>
      </c>
      <c r="I24" s="5">
        <v>1045102.98</v>
      </c>
      <c r="R24" s="5">
        <f t="shared" si="4"/>
        <v>1045102.98</v>
      </c>
    </row>
    <row r="25" spans="3:18" x14ac:dyDescent="0.25">
      <c r="C25" s="10" t="s">
        <v>36</v>
      </c>
      <c r="D25" s="6">
        <v>2700000</v>
      </c>
      <c r="E25" s="6">
        <v>4050000</v>
      </c>
      <c r="G25" s="5">
        <v>45135</v>
      </c>
      <c r="H25" s="5">
        <v>1489121.3900000001</v>
      </c>
      <c r="I25" s="5">
        <v>427487.5</v>
      </c>
      <c r="R25" s="5">
        <f t="shared" si="4"/>
        <v>1961743.8900000001</v>
      </c>
    </row>
    <row r="26" spans="3:18" x14ac:dyDescent="0.25">
      <c r="C26" s="10" t="s">
        <v>37</v>
      </c>
      <c r="D26" s="6">
        <v>2850000</v>
      </c>
      <c r="E26" s="6">
        <v>-116429.29</v>
      </c>
      <c r="G26" s="5">
        <v>276175.21000000002</v>
      </c>
      <c r="H26" s="5">
        <v>192700.01</v>
      </c>
      <c r="I26" s="5">
        <v>7080</v>
      </c>
      <c r="R26" s="5">
        <f t="shared" si="4"/>
        <v>475955.22000000003</v>
      </c>
    </row>
    <row r="27" spans="3:18" x14ac:dyDescent="0.25">
      <c r="C27" s="10" t="s">
        <v>38</v>
      </c>
      <c r="D27" s="6">
        <v>6550000</v>
      </c>
      <c r="E27" s="6">
        <v>-1500000</v>
      </c>
      <c r="F27" s="5">
        <v>328512</v>
      </c>
      <c r="G27" s="5">
        <v>481145</v>
      </c>
      <c r="H27" s="5">
        <v>1164966.42</v>
      </c>
      <c r="I27" s="5">
        <v>0</v>
      </c>
      <c r="R27" s="5">
        <f t="shared" si="4"/>
        <v>1974623.42</v>
      </c>
    </row>
    <row r="28" spans="3:18" s="9" customFormat="1" x14ac:dyDescent="0.25">
      <c r="C28" s="7" t="s">
        <v>39</v>
      </c>
      <c r="D28" s="8">
        <f t="shared" ref="D28" si="7">SUM(D29:D37)</f>
        <v>16740000</v>
      </c>
      <c r="E28" s="8">
        <f>SUM(E29:E37)</f>
        <v>375225.06</v>
      </c>
      <c r="F28" s="8">
        <f>SUM(F29:F37)</f>
        <v>0</v>
      </c>
      <c r="G28" s="8">
        <f t="shared" ref="G28:Q28" si="8">SUM(G29:G37)</f>
        <v>497563.99</v>
      </c>
      <c r="H28" s="8">
        <f t="shared" si="8"/>
        <v>1386219.17</v>
      </c>
      <c r="I28" s="8">
        <f t="shared" si="8"/>
        <v>388634.07</v>
      </c>
      <c r="J28" s="8">
        <f t="shared" si="8"/>
        <v>0</v>
      </c>
      <c r="K28" s="8">
        <f t="shared" si="8"/>
        <v>0</v>
      </c>
      <c r="L28" s="8">
        <f t="shared" si="8"/>
        <v>0</v>
      </c>
      <c r="M28" s="8">
        <f t="shared" si="8"/>
        <v>0</v>
      </c>
      <c r="N28" s="8">
        <f t="shared" si="8"/>
        <v>0</v>
      </c>
      <c r="O28" s="8">
        <f t="shared" si="8"/>
        <v>0</v>
      </c>
      <c r="P28" s="8">
        <f t="shared" si="8"/>
        <v>0</v>
      </c>
      <c r="Q28" s="8">
        <f t="shared" si="8"/>
        <v>0</v>
      </c>
      <c r="R28" s="8">
        <f t="shared" si="4"/>
        <v>2272417.23</v>
      </c>
    </row>
    <row r="29" spans="3:18" x14ac:dyDescent="0.25">
      <c r="C29" s="10" t="s">
        <v>40</v>
      </c>
      <c r="D29" s="6">
        <v>500000</v>
      </c>
      <c r="E29" s="6">
        <v>0</v>
      </c>
      <c r="G29" s="5">
        <v>0</v>
      </c>
      <c r="H29" s="5">
        <v>53360</v>
      </c>
      <c r="I29" s="5">
        <v>31250.400000000001</v>
      </c>
      <c r="R29" s="5">
        <f t="shared" si="4"/>
        <v>84610.4</v>
      </c>
    </row>
    <row r="30" spans="3:18" x14ac:dyDescent="0.25">
      <c r="C30" s="10" t="s">
        <v>41</v>
      </c>
      <c r="D30" s="6">
        <v>160000</v>
      </c>
      <c r="E30" s="6">
        <v>-60000</v>
      </c>
      <c r="F30" s="5">
        <v>0</v>
      </c>
      <c r="G30" s="5">
        <v>0</v>
      </c>
      <c r="H30" s="5">
        <v>0</v>
      </c>
      <c r="I30" s="5">
        <v>0</v>
      </c>
      <c r="R30" s="5">
        <f t="shared" si="4"/>
        <v>0</v>
      </c>
    </row>
    <row r="31" spans="3:18" x14ac:dyDescent="0.25">
      <c r="C31" s="10" t="s">
        <v>42</v>
      </c>
      <c r="D31" s="6">
        <v>600000</v>
      </c>
      <c r="E31" s="6">
        <v>0</v>
      </c>
      <c r="F31" s="5">
        <v>0</v>
      </c>
      <c r="G31" s="5">
        <v>35551.040000000001</v>
      </c>
      <c r="H31" s="5">
        <v>44651.199999999997</v>
      </c>
      <c r="I31" s="5">
        <v>39075.699999999997</v>
      </c>
      <c r="R31" s="5">
        <f t="shared" si="4"/>
        <v>119277.93999999999</v>
      </c>
    </row>
    <row r="32" spans="3:18" x14ac:dyDescent="0.25">
      <c r="C32" s="10" t="s">
        <v>43</v>
      </c>
      <c r="D32" s="6">
        <v>150000</v>
      </c>
      <c r="E32" s="6">
        <v>0</v>
      </c>
      <c r="F32" s="5">
        <v>0</v>
      </c>
      <c r="G32" s="5">
        <v>0</v>
      </c>
      <c r="H32" s="5">
        <v>0</v>
      </c>
      <c r="I32" s="5">
        <v>0</v>
      </c>
      <c r="R32" s="5">
        <f t="shared" si="4"/>
        <v>0</v>
      </c>
    </row>
    <row r="33" spans="3:18" x14ac:dyDescent="0.25">
      <c r="C33" s="10" t="s">
        <v>44</v>
      </c>
      <c r="D33" s="6">
        <v>595000</v>
      </c>
      <c r="E33" s="6">
        <v>0</v>
      </c>
      <c r="F33" s="5">
        <v>0</v>
      </c>
      <c r="G33" s="5">
        <v>0</v>
      </c>
      <c r="H33" s="5">
        <v>72068.45</v>
      </c>
      <c r="I33" s="5">
        <v>16070.18</v>
      </c>
      <c r="R33" s="5">
        <f t="shared" si="4"/>
        <v>88138.63</v>
      </c>
    </row>
    <row r="34" spans="3:18" x14ac:dyDescent="0.25">
      <c r="C34" s="10" t="s">
        <v>45</v>
      </c>
      <c r="D34" s="6">
        <v>1040000</v>
      </c>
      <c r="E34" s="6">
        <v>335225.06</v>
      </c>
      <c r="F34" s="5">
        <v>0</v>
      </c>
      <c r="G34" s="5">
        <v>968.63</v>
      </c>
      <c r="H34" s="5">
        <v>14224.9</v>
      </c>
      <c r="I34" s="5">
        <v>0</v>
      </c>
      <c r="R34" s="5">
        <f t="shared" si="4"/>
        <v>15193.529999999999</v>
      </c>
    </row>
    <row r="35" spans="3:18" x14ac:dyDescent="0.25">
      <c r="C35" s="10" t="s">
        <v>46</v>
      </c>
      <c r="D35" s="6">
        <v>9130000</v>
      </c>
      <c r="E35" s="6">
        <v>0</v>
      </c>
      <c r="F35" s="5">
        <v>0</v>
      </c>
      <c r="G35" s="5">
        <v>300099.59000000003</v>
      </c>
      <c r="H35" s="5">
        <v>1054241.19</v>
      </c>
      <c r="I35" s="5">
        <v>276908.13</v>
      </c>
      <c r="R35" s="5">
        <f t="shared" si="4"/>
        <v>1631248.9100000001</v>
      </c>
    </row>
    <row r="36" spans="3:18" x14ac:dyDescent="0.25">
      <c r="C36" s="10" t="s">
        <v>47</v>
      </c>
      <c r="D36" s="6">
        <v>0</v>
      </c>
      <c r="E36" s="6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f t="shared" si="4"/>
        <v>0</v>
      </c>
    </row>
    <row r="37" spans="3:18" x14ac:dyDescent="0.25">
      <c r="C37" s="10" t="s">
        <v>48</v>
      </c>
      <c r="D37" s="6">
        <v>4565000</v>
      </c>
      <c r="E37" s="6">
        <v>100000</v>
      </c>
      <c r="F37" s="5">
        <v>0</v>
      </c>
      <c r="G37" s="5">
        <v>160944.73000000001</v>
      </c>
      <c r="H37" s="5">
        <v>147673.43</v>
      </c>
      <c r="I37" s="5">
        <v>25329.66</v>
      </c>
      <c r="R37" s="5">
        <f t="shared" si="4"/>
        <v>333947.82</v>
      </c>
    </row>
    <row r="38" spans="3:18" s="9" customFormat="1" x14ac:dyDescent="0.25">
      <c r="C38" s="7" t="s">
        <v>49</v>
      </c>
      <c r="D38" s="8">
        <f t="shared" ref="D38:E38" si="9">SUM(D39:D46)</f>
        <v>0</v>
      </c>
      <c r="E38" s="8">
        <f t="shared" si="9"/>
        <v>0</v>
      </c>
      <c r="F38" s="8">
        <f>SUM(F39:F46)</f>
        <v>0</v>
      </c>
      <c r="G38" s="8">
        <f t="shared" ref="G38:Q38" si="10">SUM(G39:G46)</f>
        <v>0</v>
      </c>
      <c r="H38" s="8">
        <f t="shared" si="10"/>
        <v>0</v>
      </c>
      <c r="I38" s="8">
        <f t="shared" si="10"/>
        <v>0</v>
      </c>
      <c r="J38" s="8">
        <f t="shared" si="10"/>
        <v>0</v>
      </c>
      <c r="K38" s="8">
        <f t="shared" si="10"/>
        <v>0</v>
      </c>
      <c r="L38" s="8">
        <f t="shared" si="10"/>
        <v>0</v>
      </c>
      <c r="M38" s="8">
        <f t="shared" si="10"/>
        <v>0</v>
      </c>
      <c r="N38" s="8">
        <f t="shared" si="10"/>
        <v>0</v>
      </c>
      <c r="O38" s="8">
        <f t="shared" si="10"/>
        <v>0</v>
      </c>
      <c r="P38" s="8">
        <f t="shared" si="10"/>
        <v>0</v>
      </c>
      <c r="Q38" s="8">
        <f t="shared" si="10"/>
        <v>0</v>
      </c>
      <c r="R38" s="8">
        <f t="shared" si="4"/>
        <v>0</v>
      </c>
    </row>
    <row r="39" spans="3:18" x14ac:dyDescent="0.25">
      <c r="C39" s="10" t="s">
        <v>50</v>
      </c>
      <c r="D39" s="6">
        <v>0</v>
      </c>
      <c r="E39" s="6">
        <v>0</v>
      </c>
      <c r="F39" s="6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R39" s="5">
        <f t="shared" si="4"/>
        <v>0</v>
      </c>
    </row>
    <row r="40" spans="3:18" x14ac:dyDescent="0.25">
      <c r="C40" s="10" t="s">
        <v>51</v>
      </c>
      <c r="D40" s="6">
        <v>0</v>
      </c>
      <c r="E40" s="6">
        <v>0</v>
      </c>
      <c r="F40" s="6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R40" s="5">
        <f t="shared" si="4"/>
        <v>0</v>
      </c>
    </row>
    <row r="41" spans="3:18" x14ac:dyDescent="0.25">
      <c r="C41" s="10" t="s">
        <v>52</v>
      </c>
      <c r="D41" s="6">
        <v>0</v>
      </c>
      <c r="E41" s="6">
        <v>0</v>
      </c>
      <c r="F41" s="6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R41" s="5">
        <f t="shared" si="4"/>
        <v>0</v>
      </c>
    </row>
    <row r="42" spans="3:18" x14ac:dyDescent="0.25">
      <c r="C42" s="10" t="s">
        <v>53</v>
      </c>
      <c r="D42" s="6">
        <v>0</v>
      </c>
      <c r="E42" s="6">
        <v>0</v>
      </c>
      <c r="F42" s="6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R42" s="5">
        <f t="shared" si="4"/>
        <v>0</v>
      </c>
    </row>
    <row r="43" spans="3:18" x14ac:dyDescent="0.25">
      <c r="C43" s="10" t="s">
        <v>54</v>
      </c>
      <c r="D43" s="6">
        <v>0</v>
      </c>
      <c r="E43" s="6">
        <v>0</v>
      </c>
      <c r="F43" s="6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R43" s="5">
        <f t="shared" si="4"/>
        <v>0</v>
      </c>
    </row>
    <row r="44" spans="3:18" x14ac:dyDescent="0.25">
      <c r="C44" s="10" t="s">
        <v>55</v>
      </c>
      <c r="D44" s="6">
        <v>0</v>
      </c>
      <c r="E44" s="6">
        <v>0</v>
      </c>
      <c r="F44" s="6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R44" s="5">
        <f t="shared" si="4"/>
        <v>0</v>
      </c>
    </row>
    <row r="45" spans="3:18" x14ac:dyDescent="0.25">
      <c r="C45" s="10" t="s">
        <v>56</v>
      </c>
      <c r="D45" s="6">
        <v>0</v>
      </c>
      <c r="E45" s="6">
        <v>0</v>
      </c>
      <c r="F45" s="6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R45" s="5">
        <f t="shared" si="4"/>
        <v>0</v>
      </c>
    </row>
    <row r="46" spans="3:18" x14ac:dyDescent="0.25">
      <c r="C46" s="10" t="s">
        <v>57</v>
      </c>
      <c r="D46" s="6">
        <v>0</v>
      </c>
      <c r="E46" s="6">
        <v>0</v>
      </c>
      <c r="F46" s="6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R46" s="5">
        <f t="shared" si="4"/>
        <v>0</v>
      </c>
    </row>
    <row r="47" spans="3:18" s="9" customFormat="1" x14ac:dyDescent="0.25">
      <c r="C47" s="7" t="s">
        <v>58</v>
      </c>
      <c r="D47" s="8">
        <f t="shared" ref="D47:E47" si="11">SUM(D48:D53)</f>
        <v>0</v>
      </c>
      <c r="E47" s="8">
        <f t="shared" si="11"/>
        <v>0</v>
      </c>
      <c r="F47" s="8">
        <f>SUM(F48:F53)</f>
        <v>0</v>
      </c>
      <c r="G47" s="8">
        <f t="shared" ref="G47:Q47" si="12">SUM(G48:G53)</f>
        <v>0</v>
      </c>
      <c r="H47" s="8">
        <f t="shared" si="12"/>
        <v>0</v>
      </c>
      <c r="I47" s="8">
        <f t="shared" si="12"/>
        <v>0</v>
      </c>
      <c r="J47" s="8">
        <f t="shared" si="12"/>
        <v>0</v>
      </c>
      <c r="K47" s="8">
        <f t="shared" si="12"/>
        <v>0</v>
      </c>
      <c r="L47" s="8">
        <f t="shared" si="12"/>
        <v>0</v>
      </c>
      <c r="M47" s="8">
        <f t="shared" si="12"/>
        <v>0</v>
      </c>
      <c r="N47" s="8">
        <f t="shared" si="12"/>
        <v>0</v>
      </c>
      <c r="O47" s="8">
        <f t="shared" si="12"/>
        <v>0</v>
      </c>
      <c r="P47" s="8">
        <f t="shared" si="12"/>
        <v>0</v>
      </c>
      <c r="Q47" s="8">
        <f t="shared" si="12"/>
        <v>0</v>
      </c>
      <c r="R47" s="8">
        <f t="shared" si="4"/>
        <v>0</v>
      </c>
    </row>
    <row r="48" spans="3:18" x14ac:dyDescent="0.25">
      <c r="C48" s="10" t="s">
        <v>59</v>
      </c>
      <c r="D48" s="6">
        <v>0</v>
      </c>
      <c r="E48" s="6">
        <v>0</v>
      </c>
      <c r="F48" s="6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R48" s="5">
        <f t="shared" si="4"/>
        <v>0</v>
      </c>
    </row>
    <row r="49" spans="3:18" x14ac:dyDescent="0.25">
      <c r="C49" s="10" t="s">
        <v>60</v>
      </c>
      <c r="D49" s="6">
        <v>0</v>
      </c>
      <c r="E49" s="6">
        <v>0</v>
      </c>
      <c r="F49" s="6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R49" s="5">
        <f t="shared" si="4"/>
        <v>0</v>
      </c>
    </row>
    <row r="50" spans="3:18" x14ac:dyDescent="0.25">
      <c r="C50" s="10" t="s">
        <v>61</v>
      </c>
      <c r="D50" s="6">
        <v>0</v>
      </c>
      <c r="E50" s="6">
        <v>0</v>
      </c>
      <c r="F50" s="6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R50" s="5">
        <f t="shared" si="4"/>
        <v>0</v>
      </c>
    </row>
    <row r="51" spans="3:18" x14ac:dyDescent="0.25">
      <c r="C51" s="10" t="s">
        <v>62</v>
      </c>
      <c r="D51" s="6">
        <v>0</v>
      </c>
      <c r="E51" s="6">
        <v>0</v>
      </c>
      <c r="F51" s="6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R51" s="5">
        <f t="shared" si="4"/>
        <v>0</v>
      </c>
    </row>
    <row r="52" spans="3:18" x14ac:dyDescent="0.25">
      <c r="C52" s="10" t="s">
        <v>63</v>
      </c>
      <c r="D52" s="6">
        <v>0</v>
      </c>
      <c r="E52" s="6">
        <v>0</v>
      </c>
      <c r="F52" s="6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R52" s="5">
        <f t="shared" si="4"/>
        <v>0</v>
      </c>
    </row>
    <row r="53" spans="3:18" x14ac:dyDescent="0.25">
      <c r="C53" s="10" t="s">
        <v>64</v>
      </c>
      <c r="D53" s="6">
        <v>0</v>
      </c>
      <c r="E53" s="6">
        <v>0</v>
      </c>
      <c r="F53" s="6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R53" s="5">
        <f t="shared" si="4"/>
        <v>0</v>
      </c>
    </row>
    <row r="54" spans="3:18" s="9" customFormat="1" x14ac:dyDescent="0.25">
      <c r="C54" s="7" t="s">
        <v>65</v>
      </c>
      <c r="D54" s="8">
        <f t="shared" ref="D54:E54" si="13">SUM(D55:D63)</f>
        <v>12563704</v>
      </c>
      <c r="E54" s="8">
        <f t="shared" si="13"/>
        <v>6150000</v>
      </c>
      <c r="F54" s="8">
        <f>SUM(F55:F63)</f>
        <v>0</v>
      </c>
      <c r="G54" s="8">
        <f t="shared" ref="G54:Q54" si="14">SUM(G55:G63)</f>
        <v>129625.36</v>
      </c>
      <c r="H54" s="8">
        <f t="shared" si="14"/>
        <v>189952.86</v>
      </c>
      <c r="I54" s="8">
        <f t="shared" si="14"/>
        <v>0</v>
      </c>
      <c r="J54" s="8">
        <f t="shared" si="14"/>
        <v>0</v>
      </c>
      <c r="K54" s="8">
        <f t="shared" si="14"/>
        <v>0</v>
      </c>
      <c r="L54" s="8">
        <f t="shared" si="14"/>
        <v>0</v>
      </c>
      <c r="M54" s="8">
        <f t="shared" si="14"/>
        <v>0</v>
      </c>
      <c r="N54" s="8">
        <f t="shared" si="14"/>
        <v>0</v>
      </c>
      <c r="O54" s="8">
        <f t="shared" si="14"/>
        <v>0</v>
      </c>
      <c r="P54" s="8">
        <f t="shared" si="14"/>
        <v>0</v>
      </c>
      <c r="Q54" s="8">
        <f t="shared" si="14"/>
        <v>0</v>
      </c>
      <c r="R54" s="8">
        <f t="shared" si="4"/>
        <v>319578.21999999997</v>
      </c>
    </row>
    <row r="55" spans="3:18" x14ac:dyDescent="0.25">
      <c r="C55" s="10" t="s">
        <v>66</v>
      </c>
      <c r="D55" s="6">
        <v>1140000</v>
      </c>
      <c r="E55" s="6">
        <v>6500000</v>
      </c>
      <c r="F55" s="5">
        <v>0</v>
      </c>
      <c r="G55" s="5">
        <v>129625.36</v>
      </c>
      <c r="H55" s="5">
        <v>13806</v>
      </c>
      <c r="I55" s="5">
        <v>0</v>
      </c>
      <c r="R55" s="5">
        <f t="shared" si="4"/>
        <v>143431.35999999999</v>
      </c>
    </row>
    <row r="56" spans="3:18" x14ac:dyDescent="0.25">
      <c r="C56" s="10" t="s">
        <v>67</v>
      </c>
      <c r="D56" s="6">
        <v>169204</v>
      </c>
      <c r="E56" s="6">
        <v>0</v>
      </c>
      <c r="F56" s="5">
        <v>0</v>
      </c>
      <c r="G56" s="5">
        <v>0</v>
      </c>
      <c r="H56" s="5">
        <v>85479.2</v>
      </c>
      <c r="I56" s="5">
        <v>0</v>
      </c>
      <c r="R56" s="5">
        <f t="shared" si="4"/>
        <v>85479.2</v>
      </c>
    </row>
    <row r="57" spans="3:18" x14ac:dyDescent="0.25">
      <c r="C57" s="10" t="s">
        <v>68</v>
      </c>
      <c r="D57" s="6">
        <v>1900000</v>
      </c>
      <c r="E57" s="6">
        <v>0</v>
      </c>
      <c r="F57" s="5">
        <v>0</v>
      </c>
      <c r="G57" s="5">
        <v>0</v>
      </c>
      <c r="H57" s="5">
        <v>0</v>
      </c>
      <c r="R57" s="5">
        <f t="shared" si="4"/>
        <v>0</v>
      </c>
    </row>
    <row r="58" spans="3:18" x14ac:dyDescent="0.25">
      <c r="C58" s="10" t="s">
        <v>69</v>
      </c>
      <c r="D58" s="6">
        <v>7500000</v>
      </c>
      <c r="E58" s="6">
        <v>0</v>
      </c>
      <c r="F58" s="5">
        <v>0</v>
      </c>
      <c r="G58" s="5">
        <v>0</v>
      </c>
      <c r="H58" s="5">
        <v>0</v>
      </c>
      <c r="I58" s="5">
        <v>0</v>
      </c>
      <c r="R58" s="5">
        <f t="shared" si="4"/>
        <v>0</v>
      </c>
    </row>
    <row r="59" spans="3:18" x14ac:dyDescent="0.25">
      <c r="C59" s="10" t="s">
        <v>70</v>
      </c>
      <c r="D59" s="6">
        <v>1354500</v>
      </c>
      <c r="E59" s="6">
        <v>150000</v>
      </c>
      <c r="F59" s="5">
        <v>0</v>
      </c>
      <c r="G59" s="5">
        <v>0</v>
      </c>
      <c r="H59" s="5">
        <v>90667.66</v>
      </c>
      <c r="I59" s="5">
        <v>0</v>
      </c>
      <c r="R59" s="5">
        <f t="shared" si="4"/>
        <v>90667.66</v>
      </c>
    </row>
    <row r="60" spans="3:18" x14ac:dyDescent="0.25">
      <c r="C60" s="10" t="s">
        <v>71</v>
      </c>
      <c r="D60" s="6">
        <v>0</v>
      </c>
      <c r="E60" s="6">
        <v>0</v>
      </c>
      <c r="F60" s="6">
        <v>0</v>
      </c>
      <c r="G60" s="13">
        <v>0</v>
      </c>
      <c r="H60" s="13"/>
      <c r="I60" s="13"/>
      <c r="J60" s="13"/>
      <c r="K60" s="13"/>
      <c r="L60" s="13"/>
      <c r="M60" s="13"/>
      <c r="N60" s="13"/>
      <c r="O60" s="13"/>
      <c r="R60" s="5">
        <f t="shared" si="4"/>
        <v>0</v>
      </c>
    </row>
    <row r="61" spans="3:18" x14ac:dyDescent="0.25">
      <c r="C61" s="10" t="s">
        <v>72</v>
      </c>
      <c r="D61" s="6">
        <v>0</v>
      </c>
      <c r="E61" s="6">
        <v>0</v>
      </c>
      <c r="F61" s="6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5">
        <v>0</v>
      </c>
      <c r="R61" s="5">
        <f t="shared" si="4"/>
        <v>0</v>
      </c>
    </row>
    <row r="62" spans="3:18" x14ac:dyDescent="0.25">
      <c r="C62" s="10" t="s">
        <v>73</v>
      </c>
      <c r="D62" s="6">
        <v>500000</v>
      </c>
      <c r="E62" s="6">
        <v>-500000</v>
      </c>
      <c r="F62" s="6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5">
        <v>0</v>
      </c>
      <c r="R62" s="5">
        <f t="shared" si="4"/>
        <v>0</v>
      </c>
    </row>
    <row r="63" spans="3:18" x14ac:dyDescent="0.25">
      <c r="C63" s="10" t="s">
        <v>74</v>
      </c>
      <c r="D63" s="6">
        <v>0</v>
      </c>
      <c r="E63" s="6">
        <v>0</v>
      </c>
      <c r="F63" s="6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Q63" s="5">
        <v>0</v>
      </c>
      <c r="R63" s="5">
        <f t="shared" si="4"/>
        <v>0</v>
      </c>
    </row>
    <row r="64" spans="3:18" x14ac:dyDescent="0.25">
      <c r="C64" s="7" t="s">
        <v>75</v>
      </c>
      <c r="D64" s="8">
        <f t="shared" ref="D64:E64" si="15">SUM(D65:D68)</f>
        <v>0</v>
      </c>
      <c r="E64" s="8">
        <f t="shared" si="15"/>
        <v>0</v>
      </c>
      <c r="F64" s="8">
        <f>SUM(F65:F68)</f>
        <v>0</v>
      </c>
      <c r="G64" s="8">
        <f t="shared" ref="G64:Q64" si="16">SUM(G65:G68)</f>
        <v>0</v>
      </c>
      <c r="H64" s="8">
        <f t="shared" si="16"/>
        <v>0</v>
      </c>
      <c r="I64" s="8">
        <f t="shared" si="16"/>
        <v>0</v>
      </c>
      <c r="J64" s="8">
        <f t="shared" si="16"/>
        <v>0</v>
      </c>
      <c r="K64" s="8">
        <f t="shared" si="16"/>
        <v>0</v>
      </c>
      <c r="L64" s="8">
        <f t="shared" si="16"/>
        <v>0</v>
      </c>
      <c r="M64" s="8">
        <f t="shared" si="16"/>
        <v>0</v>
      </c>
      <c r="N64" s="8">
        <f t="shared" si="16"/>
        <v>0</v>
      </c>
      <c r="O64" s="8">
        <f t="shared" si="16"/>
        <v>0</v>
      </c>
      <c r="P64" s="8">
        <f t="shared" si="16"/>
        <v>0</v>
      </c>
      <c r="Q64" s="8">
        <f t="shared" si="16"/>
        <v>0</v>
      </c>
      <c r="R64" s="8">
        <f t="shared" si="4"/>
        <v>0</v>
      </c>
    </row>
    <row r="65" spans="3:18" x14ac:dyDescent="0.25">
      <c r="C65" s="10" t="s">
        <v>76</v>
      </c>
      <c r="D65" s="6">
        <v>0</v>
      </c>
      <c r="E65" s="6">
        <v>0</v>
      </c>
      <c r="F65" s="6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R65" s="5">
        <f t="shared" si="4"/>
        <v>0</v>
      </c>
    </row>
    <row r="66" spans="3:18" x14ac:dyDescent="0.25">
      <c r="C66" s="10" t="s">
        <v>77</v>
      </c>
      <c r="D66" s="6">
        <v>0</v>
      </c>
      <c r="E66" s="6">
        <v>0</v>
      </c>
      <c r="F66" s="6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R66" s="5">
        <f t="shared" si="4"/>
        <v>0</v>
      </c>
    </row>
    <row r="67" spans="3:18" x14ac:dyDescent="0.25">
      <c r="C67" s="10" t="s">
        <v>78</v>
      </c>
      <c r="D67" s="6">
        <v>0</v>
      </c>
      <c r="E67" s="6">
        <v>0</v>
      </c>
      <c r="F67" s="6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R67" s="5">
        <f t="shared" si="4"/>
        <v>0</v>
      </c>
    </row>
    <row r="68" spans="3:18" x14ac:dyDescent="0.25">
      <c r="C68" s="10" t="s">
        <v>79</v>
      </c>
      <c r="D68" s="6">
        <v>0</v>
      </c>
      <c r="E68" s="6">
        <v>0</v>
      </c>
      <c r="F68" s="6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R68" s="5">
        <f t="shared" si="4"/>
        <v>0</v>
      </c>
    </row>
    <row r="69" spans="3:18" x14ac:dyDescent="0.25">
      <c r="C69" s="7" t="s">
        <v>80</v>
      </c>
      <c r="D69" s="8">
        <f t="shared" ref="D69:E69" si="17">SUM(D70:D71)</f>
        <v>0</v>
      </c>
      <c r="E69" s="8">
        <f t="shared" si="17"/>
        <v>0</v>
      </c>
      <c r="F69" s="8">
        <f>SUM(F70:F71)</f>
        <v>0</v>
      </c>
      <c r="G69" s="8">
        <f t="shared" ref="G69:Q69" si="18">SUM(G70:G71)</f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L69" s="8">
        <f t="shared" si="18"/>
        <v>0</v>
      </c>
      <c r="M69" s="8">
        <f t="shared" si="18"/>
        <v>0</v>
      </c>
      <c r="N69" s="8">
        <f t="shared" si="18"/>
        <v>0</v>
      </c>
      <c r="O69" s="8">
        <f t="shared" si="18"/>
        <v>0</v>
      </c>
      <c r="P69" s="8">
        <f t="shared" si="18"/>
        <v>0</v>
      </c>
      <c r="Q69" s="8">
        <f t="shared" si="18"/>
        <v>0</v>
      </c>
      <c r="R69" s="8">
        <f t="shared" si="4"/>
        <v>0</v>
      </c>
    </row>
    <row r="70" spans="3:18" x14ac:dyDescent="0.25">
      <c r="C70" s="10" t="s">
        <v>81</v>
      </c>
      <c r="D70" s="6">
        <v>0</v>
      </c>
      <c r="E70" s="6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R70" s="5">
        <f t="shared" si="4"/>
        <v>0</v>
      </c>
    </row>
    <row r="71" spans="3:18" x14ac:dyDescent="0.25">
      <c r="C71" s="10" t="s">
        <v>82</v>
      </c>
      <c r="D71" s="6">
        <v>0</v>
      </c>
      <c r="E71" s="6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R71" s="5">
        <f t="shared" si="4"/>
        <v>0</v>
      </c>
    </row>
    <row r="72" spans="3:18" x14ac:dyDescent="0.25">
      <c r="C72" s="7" t="s">
        <v>83</v>
      </c>
      <c r="D72" s="8">
        <f t="shared" ref="D72:E72" si="19">SUM(D73:D75)</f>
        <v>0</v>
      </c>
      <c r="E72" s="8">
        <f t="shared" si="19"/>
        <v>0</v>
      </c>
      <c r="F72" s="8">
        <f>SUM(F73:F75)</f>
        <v>0</v>
      </c>
      <c r="G72" s="8">
        <f t="shared" ref="G72:Q72" si="20">SUM(G73:G75)</f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L72" s="8">
        <f t="shared" si="20"/>
        <v>0</v>
      </c>
      <c r="M72" s="8">
        <f t="shared" si="20"/>
        <v>0</v>
      </c>
      <c r="N72" s="8">
        <f t="shared" si="20"/>
        <v>0</v>
      </c>
      <c r="O72" s="8">
        <f t="shared" si="20"/>
        <v>0</v>
      </c>
      <c r="P72" s="8">
        <f t="shared" si="20"/>
        <v>0</v>
      </c>
      <c r="Q72" s="8">
        <f t="shared" si="20"/>
        <v>0</v>
      </c>
      <c r="R72" s="8">
        <f t="shared" si="4"/>
        <v>0</v>
      </c>
    </row>
    <row r="73" spans="3:18" x14ac:dyDescent="0.25">
      <c r="C73" s="10" t="s">
        <v>84</v>
      </c>
      <c r="D73" s="6">
        <v>0</v>
      </c>
      <c r="E73" s="6">
        <v>0</v>
      </c>
      <c r="F73" s="6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R73" s="5">
        <f t="shared" si="4"/>
        <v>0</v>
      </c>
    </row>
    <row r="74" spans="3:18" x14ac:dyDescent="0.25">
      <c r="C74" s="10" t="s">
        <v>85</v>
      </c>
      <c r="D74" s="6">
        <v>0</v>
      </c>
      <c r="E74" s="6">
        <v>0</v>
      </c>
      <c r="F74" s="6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R74" s="5">
        <f t="shared" si="4"/>
        <v>0</v>
      </c>
    </row>
    <row r="75" spans="3:18" x14ac:dyDescent="0.25">
      <c r="C75" s="10" t="s">
        <v>86</v>
      </c>
      <c r="D75" s="6">
        <v>0</v>
      </c>
      <c r="E75" s="6">
        <v>0</v>
      </c>
      <c r="F75" s="6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R75" s="5">
        <f t="shared" si="4"/>
        <v>0</v>
      </c>
    </row>
    <row r="76" spans="3:18" s="9" customFormat="1" x14ac:dyDescent="0.25">
      <c r="C76" s="3" t="s">
        <v>87</v>
      </c>
      <c r="D76" s="14">
        <f>SUM(D77+D80+D83)</f>
        <v>0</v>
      </c>
      <c r="E76" s="14">
        <f t="shared" ref="E76:Q76" si="21">SUM(E77+E80+E83)</f>
        <v>0</v>
      </c>
      <c r="F76" s="14">
        <f t="shared" si="21"/>
        <v>0</v>
      </c>
      <c r="G76" s="15">
        <f t="shared" si="21"/>
        <v>0</v>
      </c>
      <c r="H76" s="15">
        <f t="shared" si="21"/>
        <v>0</v>
      </c>
      <c r="I76" s="15">
        <f t="shared" si="21"/>
        <v>0</v>
      </c>
      <c r="J76" s="15">
        <f t="shared" si="21"/>
        <v>0</v>
      </c>
      <c r="K76" s="15">
        <f t="shared" si="21"/>
        <v>0</v>
      </c>
      <c r="L76" s="15">
        <f t="shared" si="21"/>
        <v>0</v>
      </c>
      <c r="M76" s="15">
        <f t="shared" si="21"/>
        <v>0</v>
      </c>
      <c r="N76" s="15">
        <f t="shared" si="21"/>
        <v>0</v>
      </c>
      <c r="O76" s="15">
        <f t="shared" si="21"/>
        <v>0</v>
      </c>
      <c r="P76" s="15">
        <f t="shared" si="21"/>
        <v>0</v>
      </c>
      <c r="Q76" s="15">
        <f t="shared" si="21"/>
        <v>0</v>
      </c>
      <c r="R76" s="4">
        <f t="shared" si="4"/>
        <v>0</v>
      </c>
    </row>
    <row r="77" spans="3:18" x14ac:dyDescent="0.25">
      <c r="C77" s="7" t="s">
        <v>88</v>
      </c>
      <c r="D77" s="8">
        <f t="shared" ref="D77:E77" si="22">SUM(D78:D79)</f>
        <v>0</v>
      </c>
      <c r="E77" s="8">
        <f t="shared" si="22"/>
        <v>0</v>
      </c>
      <c r="F77" s="8">
        <f>SUM(F78:F79)</f>
        <v>0</v>
      </c>
      <c r="G77" s="8">
        <f t="shared" ref="G77:Q77" si="23">SUM(G78:G79)</f>
        <v>0</v>
      </c>
      <c r="H77" s="8">
        <f t="shared" si="23"/>
        <v>0</v>
      </c>
      <c r="I77" s="8">
        <f t="shared" si="23"/>
        <v>0</v>
      </c>
      <c r="J77" s="8">
        <f t="shared" si="23"/>
        <v>0</v>
      </c>
      <c r="K77" s="8">
        <f t="shared" si="23"/>
        <v>0</v>
      </c>
      <c r="L77" s="8">
        <f t="shared" si="23"/>
        <v>0</v>
      </c>
      <c r="M77" s="8">
        <f t="shared" si="23"/>
        <v>0</v>
      </c>
      <c r="N77" s="8">
        <f t="shared" si="23"/>
        <v>0</v>
      </c>
      <c r="O77" s="8">
        <f t="shared" si="23"/>
        <v>0</v>
      </c>
      <c r="P77" s="8">
        <f t="shared" si="23"/>
        <v>0</v>
      </c>
      <c r="Q77" s="8">
        <f t="shared" si="23"/>
        <v>0</v>
      </c>
      <c r="R77" s="8">
        <f t="shared" ref="R77:R83" si="24">SUM(F77:Q77)</f>
        <v>0</v>
      </c>
    </row>
    <row r="78" spans="3:18" x14ac:dyDescent="0.25">
      <c r="C78" s="10" t="s">
        <v>89</v>
      </c>
      <c r="D78" s="6">
        <v>0</v>
      </c>
      <c r="E78" s="6">
        <v>0</v>
      </c>
      <c r="F78" s="6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R78" s="5">
        <f t="shared" si="24"/>
        <v>0</v>
      </c>
    </row>
    <row r="79" spans="3:18" x14ac:dyDescent="0.25">
      <c r="C79" s="10" t="s">
        <v>90</v>
      </c>
      <c r="D79" s="6">
        <v>0</v>
      </c>
      <c r="E79" s="6">
        <v>0</v>
      </c>
      <c r="F79" s="6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R79" s="5">
        <f t="shared" si="24"/>
        <v>0</v>
      </c>
    </row>
    <row r="80" spans="3:18" s="9" customFormat="1" x14ac:dyDescent="0.25">
      <c r="C80" s="7" t="s">
        <v>91</v>
      </c>
      <c r="D80" s="8">
        <f t="shared" ref="D80:E80" si="25">SUM(D81:D82)</f>
        <v>0</v>
      </c>
      <c r="E80" s="8">
        <f t="shared" si="25"/>
        <v>0</v>
      </c>
      <c r="F80" s="8">
        <f>SUM(F81:F82)</f>
        <v>0</v>
      </c>
      <c r="G80" s="8">
        <f t="shared" ref="G80:Q80" si="26">SUM(G81:G82)</f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L80" s="8">
        <f t="shared" si="26"/>
        <v>0</v>
      </c>
      <c r="M80" s="8">
        <f t="shared" si="26"/>
        <v>0</v>
      </c>
      <c r="N80" s="8">
        <f t="shared" si="26"/>
        <v>0</v>
      </c>
      <c r="O80" s="8">
        <f t="shared" si="26"/>
        <v>0</v>
      </c>
      <c r="P80" s="8">
        <f t="shared" si="26"/>
        <v>0</v>
      </c>
      <c r="Q80" s="8">
        <f t="shared" si="26"/>
        <v>0</v>
      </c>
      <c r="R80" s="8">
        <f t="shared" si="24"/>
        <v>0</v>
      </c>
    </row>
    <row r="81" spans="3:18" x14ac:dyDescent="0.25">
      <c r="C81" s="10" t="s">
        <v>92</v>
      </c>
      <c r="D81" s="6">
        <v>0</v>
      </c>
      <c r="E81" s="6">
        <v>0</v>
      </c>
      <c r="F81" s="6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R81" s="5">
        <f t="shared" si="24"/>
        <v>0</v>
      </c>
    </row>
    <row r="82" spans="3:18" x14ac:dyDescent="0.25">
      <c r="C82" s="10" t="s">
        <v>93</v>
      </c>
      <c r="D82" s="6">
        <v>0</v>
      </c>
      <c r="E82" s="6">
        <v>0</v>
      </c>
      <c r="F82" s="6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R82" s="5">
        <f t="shared" si="24"/>
        <v>0</v>
      </c>
    </row>
    <row r="83" spans="3:18" s="9" customFormat="1" x14ac:dyDescent="0.25">
      <c r="C83" s="7" t="s">
        <v>94</v>
      </c>
      <c r="D83" s="8">
        <f t="shared" ref="D83:E83" si="27">SUM(D84)</f>
        <v>0</v>
      </c>
      <c r="E83" s="8">
        <f t="shared" si="27"/>
        <v>0</v>
      </c>
      <c r="F83" s="8">
        <f>SUM(F84)</f>
        <v>0</v>
      </c>
      <c r="G83" s="8">
        <f t="shared" ref="G83:Q83" si="28">SUM(G84)</f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L83" s="8">
        <f t="shared" si="28"/>
        <v>0</v>
      </c>
      <c r="M83" s="8">
        <f t="shared" si="28"/>
        <v>0</v>
      </c>
      <c r="N83" s="8">
        <f t="shared" si="28"/>
        <v>0</v>
      </c>
      <c r="O83" s="8">
        <f t="shared" si="28"/>
        <v>0</v>
      </c>
      <c r="P83" s="8">
        <f t="shared" si="28"/>
        <v>0</v>
      </c>
      <c r="Q83" s="8">
        <f t="shared" si="28"/>
        <v>0</v>
      </c>
      <c r="R83" s="8">
        <f t="shared" si="24"/>
        <v>0</v>
      </c>
    </row>
    <row r="84" spans="3:18" x14ac:dyDescent="0.25">
      <c r="C84" s="10" t="s">
        <v>95</v>
      </c>
      <c r="D84" s="6">
        <v>0</v>
      </c>
      <c r="E84" s="6">
        <v>0</v>
      </c>
      <c r="F84" s="6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/>
      <c r="R84" s="5">
        <f>SUM(F84:Q84)</f>
        <v>0</v>
      </c>
    </row>
    <row r="85" spans="3:18" x14ac:dyDescent="0.25">
      <c r="C85" s="16" t="s">
        <v>96</v>
      </c>
      <c r="D85" s="17">
        <f>+D12+D18+D28+D38+D47+D54+D64+D69+D72</f>
        <v>158671257</v>
      </c>
      <c r="E85" s="17">
        <f t="shared" ref="E85:Q85" si="29">+E12+E18+E28+E38+E47+E54+E64+E69+E72</f>
        <v>11298212.899999999</v>
      </c>
      <c r="F85" s="17">
        <f t="shared" si="29"/>
        <v>9189115.7400000002</v>
      </c>
      <c r="G85" s="18">
        <f t="shared" si="29"/>
        <v>10495084.83</v>
      </c>
      <c r="H85" s="18">
        <f t="shared" si="29"/>
        <v>15341190.299999999</v>
      </c>
      <c r="I85" s="18">
        <f>+I12+I18+I28+I38+I47+I54+I64+I69+I72</f>
        <v>10442036.699999999</v>
      </c>
      <c r="J85" s="18">
        <f t="shared" si="29"/>
        <v>0</v>
      </c>
      <c r="K85" s="18">
        <f t="shared" si="29"/>
        <v>0</v>
      </c>
      <c r="L85" s="18">
        <f t="shared" si="29"/>
        <v>0</v>
      </c>
      <c r="M85" s="18">
        <f t="shared" si="29"/>
        <v>0</v>
      </c>
      <c r="N85" s="18">
        <f t="shared" si="29"/>
        <v>0</v>
      </c>
      <c r="O85" s="18">
        <f t="shared" si="29"/>
        <v>0</v>
      </c>
      <c r="P85" s="18">
        <f t="shared" si="29"/>
        <v>0</v>
      </c>
      <c r="Q85" s="18">
        <f t="shared" si="29"/>
        <v>0</v>
      </c>
      <c r="R85" s="19">
        <f>SUM(F85:Q85)</f>
        <v>45467427.569999993</v>
      </c>
    </row>
    <row r="86" spans="3:18" x14ac:dyDescent="0.25">
      <c r="C86" t="s">
        <v>97</v>
      </c>
    </row>
    <row r="87" spans="3:18" x14ac:dyDescent="0.25">
      <c r="C87" t="s">
        <v>98</v>
      </c>
    </row>
    <row r="88" spans="3:18" x14ac:dyDescent="0.25">
      <c r="C88" t="s">
        <v>103</v>
      </c>
    </row>
    <row r="92" spans="3:18" x14ac:dyDescent="0.25">
      <c r="D92" s="35"/>
      <c r="E92" s="35"/>
      <c r="F92" s="35"/>
      <c r="G92" s="35"/>
      <c r="H92" s="20"/>
      <c r="I92" s="20"/>
      <c r="J92" s="36"/>
      <c r="K92" s="36"/>
      <c r="L92" s="36"/>
      <c r="M92" s="36"/>
      <c r="N92" s="20"/>
    </row>
    <row r="93" spans="3:18" ht="15.75" x14ac:dyDescent="0.25">
      <c r="D93" s="37" t="s">
        <v>99</v>
      </c>
      <c r="E93" s="37"/>
      <c r="F93" s="37"/>
      <c r="G93" s="37"/>
      <c r="J93" s="38" t="s">
        <v>100</v>
      </c>
      <c r="K93" s="38"/>
      <c r="L93" s="38"/>
      <c r="M93" s="38"/>
      <c r="N93" s="38"/>
      <c r="O93" s="38"/>
      <c r="P93" s="38"/>
      <c r="Q93" s="38"/>
    </row>
    <row r="94" spans="3:18" ht="15.75" x14ac:dyDescent="0.25">
      <c r="D94" s="39" t="s">
        <v>101</v>
      </c>
      <c r="E94" s="39"/>
      <c r="F94" s="39"/>
      <c r="G94" s="39"/>
      <c r="J94" s="39" t="s">
        <v>102</v>
      </c>
      <c r="K94" s="39"/>
      <c r="L94" s="39"/>
      <c r="M94" s="39"/>
      <c r="N94" s="39"/>
      <c r="O94" s="39"/>
      <c r="P94" s="39"/>
      <c r="Q94" s="39"/>
    </row>
  </sheetData>
  <mergeCells count="15">
    <mergeCell ref="D92:G92"/>
    <mergeCell ref="J92:M92"/>
    <mergeCell ref="D93:G93"/>
    <mergeCell ref="J93:Q93"/>
    <mergeCell ref="D94:G94"/>
    <mergeCell ref="J94:Q94"/>
    <mergeCell ref="C9:C10"/>
    <mergeCell ref="D9:D10"/>
    <mergeCell ref="E9:E10"/>
    <mergeCell ref="F9:R9"/>
    <mergeCell ref="C3:R3"/>
    <mergeCell ref="C4:R4"/>
    <mergeCell ref="C5:R5"/>
    <mergeCell ref="C6:R6"/>
    <mergeCell ref="C7:R7"/>
  </mergeCells>
  <pageMargins left="0.7" right="0.7" top="0.75" bottom="0.75" header="0.3" footer="0.3"/>
  <pageSetup paperSize="9" scale="22" orientation="portrait" r:id="rId1"/>
  <colBreaks count="1" manualBreakCount="1">
    <brk id="18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Heiliany López</cp:lastModifiedBy>
  <cp:lastPrinted>2022-05-04T12:12:02Z</cp:lastPrinted>
  <dcterms:created xsi:type="dcterms:W3CDTF">2022-05-03T12:36:37Z</dcterms:created>
  <dcterms:modified xsi:type="dcterms:W3CDTF">2022-05-04T12:19:27Z</dcterms:modified>
</cp:coreProperties>
</file>