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9E5AA319-C4A2-484D-8614-A8E54D0F69EF}" xr6:coauthVersionLast="47" xr6:coauthVersionMax="47" xr10:uidLastSave="{00000000-0000-0000-0000-000000000000}"/>
  <bookViews>
    <workbookView xWindow="-120" yWindow="-120" windowWidth="20730" windowHeight="11160" xr2:uid="{96A627FA-4E77-459D-84B1-4381050FF971}"/>
  </bookViews>
  <sheets>
    <sheet name="Hoja1" sheetId="1" r:id="rId1"/>
  </sheets>
  <definedNames>
    <definedName name="_xlnm.Print_Area" localSheetId="0">Hoja1!$C$1:$R$90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1" i="1" l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R76" i="1"/>
  <c r="R75" i="1"/>
  <c r="Q74" i="1"/>
  <c r="P74" i="1"/>
  <c r="O74" i="1"/>
  <c r="N74" i="1"/>
  <c r="M74" i="1"/>
  <c r="L74" i="1"/>
  <c r="L73" i="1" s="1"/>
  <c r="K74" i="1"/>
  <c r="K73" i="1" s="1"/>
  <c r="J74" i="1"/>
  <c r="I74" i="1"/>
  <c r="H74" i="1"/>
  <c r="G74" i="1"/>
  <c r="F74" i="1"/>
  <c r="F73" i="1" s="1"/>
  <c r="E74" i="1"/>
  <c r="D74" i="1"/>
  <c r="D73" i="1" s="1"/>
  <c r="N73" i="1"/>
  <c r="R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R67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R65" i="1"/>
  <c r="R64" i="1"/>
  <c r="R63" i="1"/>
  <c r="R62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R60" i="1"/>
  <c r="R59" i="1"/>
  <c r="R58" i="1"/>
  <c r="R57" i="1"/>
  <c r="R56" i="1"/>
  <c r="R55" i="1"/>
  <c r="R54" i="1"/>
  <c r="R53" i="1"/>
  <c r="R52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R50" i="1"/>
  <c r="R49" i="1"/>
  <c r="R48" i="1"/>
  <c r="R47" i="1"/>
  <c r="R46" i="1"/>
  <c r="R45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R43" i="1"/>
  <c r="R42" i="1"/>
  <c r="R41" i="1"/>
  <c r="R40" i="1"/>
  <c r="R39" i="1"/>
  <c r="R38" i="1"/>
  <c r="R37" i="1"/>
  <c r="R36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R34" i="1"/>
  <c r="R33" i="1"/>
  <c r="R32" i="1"/>
  <c r="R31" i="1"/>
  <c r="R30" i="1"/>
  <c r="R29" i="1"/>
  <c r="R28" i="1"/>
  <c r="R27" i="1"/>
  <c r="R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R24" i="1"/>
  <c r="R23" i="1"/>
  <c r="R22" i="1"/>
  <c r="R21" i="1"/>
  <c r="R20" i="1"/>
  <c r="R19" i="1"/>
  <c r="R18" i="1"/>
  <c r="R17" i="1"/>
  <c r="R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R14" i="1"/>
  <c r="R13" i="1"/>
  <c r="R12" i="1"/>
  <c r="R11" i="1"/>
  <c r="R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I73" i="1" l="1"/>
  <c r="Q73" i="1"/>
  <c r="D8" i="1"/>
  <c r="H82" i="1"/>
  <c r="L8" i="1"/>
  <c r="P82" i="1"/>
  <c r="F8" i="1"/>
  <c r="R61" i="1"/>
  <c r="R77" i="1"/>
  <c r="R74" i="1"/>
  <c r="I8" i="1"/>
  <c r="M82" i="1"/>
  <c r="Q8" i="1"/>
  <c r="R44" i="1"/>
  <c r="M8" i="1"/>
  <c r="F82" i="1"/>
  <c r="J8" i="1"/>
  <c r="N82" i="1"/>
  <c r="R66" i="1"/>
  <c r="R69" i="1"/>
  <c r="G73" i="1"/>
  <c r="O73" i="1"/>
  <c r="I82" i="1"/>
  <c r="N8" i="1"/>
  <c r="G82" i="1"/>
  <c r="O82" i="1"/>
  <c r="E8" i="1"/>
  <c r="R35" i="1"/>
  <c r="J73" i="1"/>
  <c r="E73" i="1"/>
  <c r="M73" i="1"/>
  <c r="H73" i="1"/>
  <c r="P73" i="1"/>
  <c r="Q82" i="1"/>
  <c r="E82" i="1"/>
  <c r="R51" i="1"/>
  <c r="R25" i="1"/>
  <c r="R15" i="1"/>
  <c r="K8" i="1"/>
  <c r="H8" i="1"/>
  <c r="J82" i="1"/>
  <c r="R9" i="1"/>
  <c r="K82" i="1"/>
  <c r="D82" i="1"/>
  <c r="L82" i="1"/>
  <c r="G8" i="1"/>
  <c r="R80" i="1"/>
  <c r="O8" i="1"/>
  <c r="P8" i="1"/>
  <c r="R73" i="1" l="1"/>
  <c r="R8" i="1"/>
  <c r="R82" i="1"/>
</calcChain>
</file>

<file path=xl/sharedStrings.xml><?xml version="1.0" encoding="utf-8"?>
<sst xmlns="http://schemas.openxmlformats.org/spreadsheetml/2006/main" count="103" uniqueCount="103">
  <si>
    <t>Ministerio de Educación Superior Ciencia y Tecnología (MESCyT)</t>
  </si>
  <si>
    <t>Instituto de Innovación en Biotecnología e Industria (IIBI)</t>
  </si>
  <si>
    <t>Año 2022</t>
  </si>
  <si>
    <t xml:space="preserve">Ejecución de Gastos y Aplicaciones financieras 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</si>
  <si>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</si>
  <si>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</si>
  <si>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</si>
  <si>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</si>
  <si>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</si>
  <si>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</si>
  <si>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</si>
  <si>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</si>
  <si>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</si>
  <si>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</si>
  <si>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</si>
  <si>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</si>
  <si>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</si>
  <si>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</si>
  <si>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</si>
  <si>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</si>
  <si>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</si>
  <si>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</si>
  <si>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</si>
  <si>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</si>
  <si>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</si>
  <si>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</si>
  <si>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</si>
  <si>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</si>
  <si>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</si>
  <si>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</si>
  <si>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</si>
  <si>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</si>
  <si>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</si>
  <si>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</si>
  <si>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</si>
  <si>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</si>
  <si>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</si>
  <si>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</si>
  <si>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</si>
  <si>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</si>
  <si>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</si>
  <si>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</si>
  <si>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</si>
  <si>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</si>
  <si>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</si>
  <si>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</si>
  <si>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</si>
  <si>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</si>
  <si>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</si>
  <si>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</si>
  <si>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</si>
  <si>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</si>
  <si>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</si>
  <si>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</si>
  <si>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</si>
  <si>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</si>
  <si>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</si>
  <si>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</si>
  <si>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</si>
  <si>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</si>
  <si>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</si>
  <si>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</si>
  <si>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</si>
  <si>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</si>
  <si>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</si>
  <si>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</si>
  <si>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</si>
  <si>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</si>
  <si>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</si>
  <si>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</si>
  <si>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</si>
  <si>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</si>
  <si>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</si>
  <si>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</si>
  <si>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</si>
  <si>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</si>
  <si>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</si>
  <si>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</si>
  <si>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</si>
  <si>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</si>
  <si>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</si>
  <si>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</si>
  <si>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</si>
  <si>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</si>
  <si>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</si>
  <si>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</si>
  <si>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</si>
  <si>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</si>
  <si>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</si>
  <si>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</si>
  <si>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</si>
  <si>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</si>
  <si>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</si>
  <si>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</si>
  <si>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</si>
  <si>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</si>
  <si>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</si>
  <si>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2022</t>
  </si>
  <si>
    <t>Fecha de imputación: hasta el 31 de mayo del 2022</t>
  </si>
  <si>
    <t xml:space="preserve"> Licda. Tania Quéliz</t>
  </si>
  <si>
    <t>Enc. De Presupuesto</t>
  </si>
  <si>
    <t>Enc.  Financiero</t>
  </si>
  <si>
    <t>Nelson Johnson, M.A.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</si>
</sst>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164" fontId="0" fillId="0" borderId="0" xfId="1" applyFont="1"/>
    <xf numFmtId="164" fontId="2" fillId="3" borderId="2" xfId="1" applyFont="1" applyFill="1" applyBorder="1" applyAlignment="1">
      <alignment horizontal="center"/>
    </xf>
    <xf numFmtId="164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4" fontId="3" fillId="0" borderId="8" xfId="1" applyFont="1" applyBorder="1"/>
    <xf numFmtId="0" fontId="3" fillId="0" borderId="0" xfId="0" applyFont="1" applyAlignment="1">
      <alignment horizontal="left" indent="1"/>
    </xf>
    <xf numFmtId="164" fontId="3" fillId="0" borderId="0" xfId="1" applyFont="1"/>
    <xf numFmtId="0" fontId="3" fillId="0" borderId="0" xfId="0" applyFont="1"/>
    <xf numFmtId="0" fontId="0" fillId="0" borderId="0" xfId="0" applyAlignment="1">
      <alignment horizontal="left" indent="2"/>
    </xf>
    <xf numFmtId="164" fontId="0" fillId="0" borderId="9" xfId="1" applyFont="1" applyBorder="1"/>
    <xf numFmtId="0" fontId="0" fillId="0" borderId="10" xfId="0" applyBorder="1"/>
    <xf numFmtId="165" fontId="0" fillId="0" borderId="0" xfId="0" applyNumberFormat="1"/>
    <xf numFmtId="164" fontId="3" fillId="0" borderId="8" xfId="0" applyNumberFormat="1" applyFont="1" applyBorder="1"/>
    <xf numFmtId="165" fontId="3" fillId="0" borderId="8" xfId="0" applyNumberFormat="1" applyFont="1" applyBorder="1"/>
    <xf numFmtId="0" fontId="2" fillId="2" borderId="11" xfId="0" applyFont="1" applyFill="1" applyBorder="1" applyAlignment="1">
      <alignment vertical="center"/>
    </xf>
    <xf numFmtId="164" fontId="3" fillId="2" borderId="11" xfId="0" applyNumberFormat="1" applyFont="1" applyFill="1" applyBorder="1"/>
    <xf numFmtId="165" fontId="3" fillId="2" borderId="11" xfId="0" applyNumberFormat="1" applyFont="1" applyFill="1" applyBorder="1"/>
    <xf numFmtId="164" fontId="3" fillId="2" borderId="11" xfId="1" applyFont="1" applyFill="1" applyBorder="1"/>
    <xf numFmtId="164" fontId="0" fillId="0" borderId="0" xfId="1" applyFont="1" applyAlignment="1">
      <alignment wrapText="1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/>
    </xf>
    <xf numFmtId="164" fontId="2" fillId="3" borderId="4" xfId="1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46465</xdr:colOff>
      <xdr:row>1</xdr:row>
      <xdr:rowOff>34925</xdr:rowOff>
    </xdr:from>
    <xdr:ext cx="2080786" cy="774700"/>
    <xdr:pic>
      <xdr:nvPicPr>
        <xdr:cNvPr id="2" name="Imagen 1">
          <a:extLst>
            <a:ext uri="{FF2B5EF4-FFF2-40B4-BE49-F238E27FC236}">
              <a16:creationId xmlns:a16="http://schemas.microsoft.com/office/drawing/2014/main" id="{A656DE04-E8B3-48FC-9F13-8436422EA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50794" y="546023"/>
          <a:ext cx="2080786" cy="774700"/>
        </a:xfrm>
        <a:prstGeom prst="rect">
          <a:avLst/>
        </a:prstGeom>
      </xdr:spPr>
    </xdr:pic>
    <xdr:clientData/>
  </xdr:oneCellAnchor>
  <xdr:twoCellAnchor editAs="oneCell">
    <xdr:from>
      <xdr:col>2</xdr:col>
      <xdr:colOff>411976</xdr:colOff>
      <xdr:row>0</xdr:row>
      <xdr:rowOff>180664</xdr:rowOff>
    </xdr:from>
    <xdr:to>
      <xdr:col>2</xdr:col>
      <xdr:colOff>5157439</xdr:colOff>
      <xdr:row>4</xdr:row>
      <xdr:rowOff>225318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8553FB-2502-4D4F-9E95-D30028DFE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269" y="180664"/>
          <a:ext cx="4745463" cy="106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7BA5-9C3A-48C9-8D7F-ACE156BF7499}">
  <sheetPr>
    <pageSetUpPr fitToPage="1"/>
  </sheetPr>
  <dimension ref="C2:T90"/>
  <sheetViews>
    <sheetView tabSelected="1" view="pageBreakPreview" topLeftCell="A49" zoomScale="41" zoomScaleNormal="60" zoomScaleSheetLayoutView="41" workbookViewId="0">
      <selection activeCell="D108" sqref="D108"/>
    </sheetView>
  </sheetViews>
  <sheetFormatPr baseColWidth="10" defaultColWidth="11.42578125" defaultRowHeight="15" x14ac:dyDescent="0.25"/>
  <cols>
    <col min="3" max="3" width="107.85546875" customWidth="1"/>
    <col min="4" max="4" width="33" style="1" bestFit="1" customWidth="1"/>
    <col min="5" max="5" width="34" style="1" bestFit="1" customWidth="1"/>
    <col min="6" max="6" width="21.85546875" style="2" bestFit="1" customWidth="1"/>
    <col min="7" max="7" width="23.42578125" style="2" bestFit="1" customWidth="1"/>
    <col min="8" max="8" width="22.85546875" style="2" bestFit="1" customWidth="1"/>
    <col min="9" max="9" width="23.42578125" style="2" bestFit="1" customWidth="1"/>
    <col min="10" max="11" width="23.140625" style="2" bestFit="1" customWidth="1"/>
    <col min="12" max="12" width="9.85546875" style="2" bestFit="1" customWidth="1"/>
    <col min="13" max="13" width="13.7109375" style="2" bestFit="1" customWidth="1"/>
    <col min="14" max="14" width="17.5703125" style="2" bestFit="1" customWidth="1"/>
    <col min="15" max="15" width="13.42578125" style="2" customWidth="1"/>
    <col min="16" max="16" width="17.7109375" style="2" bestFit="1" customWidth="1"/>
    <col min="17" max="17" width="16.140625" style="2" bestFit="1" customWidth="1"/>
    <col min="18" max="18" width="23.42578125" style="2" bestFit="1" customWidth="1"/>
    <col min="19" max="19" width="15.140625" bestFit="1" customWidth="1"/>
    <col min="20" max="20" width="14.140625" bestFit="1" customWidth="1"/>
  </cols>
  <sheetData>
    <row r="2" spans="3:20" ht="28.5" customHeight="1" x14ac:dyDescent="0.25">
      <c r="C2" s="27" t="s">
        <v>0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3:20" ht="21" customHeight="1" x14ac:dyDescent="0.25">
      <c r="C3" s="29" t="s">
        <v>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3:20" ht="15.75" x14ac:dyDescent="0.25">
      <c r="C4" s="31" t="s">
        <v>2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3:20" ht="21.75" customHeight="1" x14ac:dyDescent="0.25">
      <c r="C5" s="33" t="s">
        <v>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3:20" ht="25.5" customHeight="1" x14ac:dyDescent="0.25">
      <c r="C6" s="21" t="s">
        <v>4</v>
      </c>
      <c r="D6" s="22" t="s">
        <v>5</v>
      </c>
      <c r="E6" s="22" t="s">
        <v>6</v>
      </c>
      <c r="F6" s="24" t="s">
        <v>7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6"/>
    </row>
    <row r="7" spans="3:20" x14ac:dyDescent="0.25">
      <c r="C7" s="21"/>
      <c r="D7" s="23"/>
      <c r="E7" s="23"/>
      <c r="F7" s="3" t="s">
        <v>8</v>
      </c>
      <c r="G7" s="3" t="s">
        <v>9</v>
      </c>
      <c r="H7" s="3" t="s">
        <v>10</v>
      </c>
      <c r="I7" s="3" t="s">
        <v>11</v>
      </c>
      <c r="J7" s="4" t="s">
        <v>12</v>
      </c>
      <c r="K7" s="3" t="s">
        <v>13</v>
      </c>
      <c r="L7" s="4" t="s">
        <v>14</v>
      </c>
      <c r="M7" s="3" t="s">
        <v>15</v>
      </c>
      <c r="N7" s="3" t="s">
        <v>16</v>
      </c>
      <c r="O7" s="3" t="s">
        <v>17</v>
      </c>
      <c r="P7" s="3" t="s">
        <v>18</v>
      </c>
      <c r="Q7" s="4" t="s">
        <v>19</v>
      </c>
      <c r="R7" s="3" t="s">
        <v>20</v>
      </c>
    </row>
    <row r="8" spans="3:20" x14ac:dyDescent="0.25">
      <c r="C8" s="5" t="s">
        <v>21</v>
      </c>
      <c r="D8" s="6">
        <f>SUM(D9+D15+D25+D35+D44+D51+D61+D66+D69)</f>
        <v>158671257</v>
      </c>
      <c r="E8" s="6">
        <f t="shared" ref="E8" si="0">SUM(E9+E15+E25+E35+E44+E51+E61+E66+E69)</f>
        <v>11298212.899999999</v>
      </c>
      <c r="F8" s="6">
        <f>SUM(F9+F15+F25+F35+F44+F51+F61+F66+F69)</f>
        <v>9189115.7400000002</v>
      </c>
      <c r="G8" s="6">
        <f t="shared" ref="G8:Q8" si="1">SUM(G9+G15+G25+G35+G44+G51+G61+G66+G69)</f>
        <v>10495084.83</v>
      </c>
      <c r="H8" s="6">
        <f t="shared" si="1"/>
        <v>15341190.299999999</v>
      </c>
      <c r="I8" s="6">
        <f t="shared" si="1"/>
        <v>10442036.699999999</v>
      </c>
      <c r="J8" s="6">
        <f t="shared" si="1"/>
        <v>11699668</v>
      </c>
      <c r="K8" s="6">
        <f t="shared" si="1"/>
        <v>14691868.499999998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6">
        <f>SUM(F8:Q8)</f>
        <v>71858964.069999993</v>
      </c>
      <c r="S8" s="2"/>
      <c r="T8" s="1"/>
    </row>
    <row r="9" spans="3:20" s="9" customFormat="1" x14ac:dyDescent="0.25">
      <c r="C9" s="7" t="s">
        <v>22</v>
      </c>
      <c r="D9" s="8">
        <f t="shared" ref="D9" si="2">SUM(D10:D14)</f>
        <v>103383553</v>
      </c>
      <c r="E9" s="8">
        <f>SUM(E10:E14)</f>
        <v>2140617.13</v>
      </c>
      <c r="F9" s="8">
        <f>SUM(F10:F14)</f>
        <v>7995019.9900000002</v>
      </c>
      <c r="G9" s="8">
        <f t="shared" ref="G9:Q9" si="3">SUM(G10:G14)</f>
        <v>7994768.6400000006</v>
      </c>
      <c r="H9" s="8">
        <f t="shared" si="3"/>
        <v>9909792.1600000001</v>
      </c>
      <c r="I9" s="8">
        <f t="shared" si="3"/>
        <v>7603985.1600000001</v>
      </c>
      <c r="J9" s="8">
        <f t="shared" si="3"/>
        <v>7944125.1699999999</v>
      </c>
      <c r="K9" s="8">
        <f t="shared" si="3"/>
        <v>10138924.209999999</v>
      </c>
      <c r="L9" s="8">
        <f t="shared" si="3"/>
        <v>0</v>
      </c>
      <c r="M9" s="8">
        <f t="shared" si="3"/>
        <v>0</v>
      </c>
      <c r="N9" s="8">
        <f t="shared" si="3"/>
        <v>0</v>
      </c>
      <c r="O9" s="8">
        <f t="shared" si="3"/>
        <v>0</v>
      </c>
      <c r="P9" s="8">
        <f t="shared" si="3"/>
        <v>0</v>
      </c>
      <c r="Q9" s="8">
        <f t="shared" si="3"/>
        <v>0</v>
      </c>
      <c r="R9" s="8">
        <f>SUM(F9:Q9)</f>
        <v>51586615.329999998</v>
      </c>
    </row>
    <row r="10" spans="3:20" x14ac:dyDescent="0.25">
      <c r="C10" s="10" t="s">
        <v>23</v>
      </c>
      <c r="D10" s="1">
        <v>87224020</v>
      </c>
      <c r="E10" s="1">
        <v>2140617.13</v>
      </c>
      <c r="F10" s="2">
        <v>6671696.9100000001</v>
      </c>
      <c r="G10" s="2">
        <v>6671346.9100000001</v>
      </c>
      <c r="H10" s="2">
        <v>8589550.8599999994</v>
      </c>
      <c r="I10" s="2">
        <v>6359246.7199999997</v>
      </c>
      <c r="J10" s="2">
        <v>6627786.9100000001</v>
      </c>
      <c r="K10" s="2">
        <v>8800412.9499999993</v>
      </c>
      <c r="R10" s="2">
        <f t="shared" ref="R10:R73" si="4">SUM(F10:Q10)</f>
        <v>43720041.260000005</v>
      </c>
    </row>
    <row r="11" spans="3:20" x14ac:dyDescent="0.25">
      <c r="C11" s="10" t="s">
        <v>24</v>
      </c>
      <c r="D11" s="1">
        <v>3404394</v>
      </c>
      <c r="E11" s="1">
        <v>0</v>
      </c>
      <c r="F11" s="2">
        <v>310000</v>
      </c>
      <c r="G11" s="11">
        <v>310000</v>
      </c>
      <c r="H11" s="2">
        <v>310000</v>
      </c>
      <c r="I11" s="2">
        <v>310000</v>
      </c>
      <c r="J11" s="2">
        <v>310000</v>
      </c>
      <c r="K11" s="2">
        <v>310000</v>
      </c>
      <c r="R11" s="2">
        <f t="shared" si="4"/>
        <v>1860000</v>
      </c>
    </row>
    <row r="12" spans="3:20" x14ac:dyDescent="0.25">
      <c r="C12" s="10" t="s">
        <v>25</v>
      </c>
      <c r="D12" s="1">
        <v>432000</v>
      </c>
      <c r="E12" s="1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R12" s="2">
        <f t="shared" si="4"/>
        <v>0</v>
      </c>
      <c r="S12" s="12"/>
    </row>
    <row r="13" spans="3:20" x14ac:dyDescent="0.25">
      <c r="C13" s="10" t="s">
        <v>26</v>
      </c>
      <c r="D13" s="1">
        <v>0</v>
      </c>
      <c r="E13" s="1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R13" s="2">
        <f t="shared" si="4"/>
        <v>0</v>
      </c>
    </row>
    <row r="14" spans="3:20" x14ac:dyDescent="0.25">
      <c r="C14" s="10" t="s">
        <v>27</v>
      </c>
      <c r="D14" s="1">
        <v>12323139</v>
      </c>
      <c r="E14" s="1">
        <v>0</v>
      </c>
      <c r="F14" s="2">
        <v>1013323.08</v>
      </c>
      <c r="G14" s="2">
        <v>1013421.73</v>
      </c>
      <c r="H14" s="2">
        <v>1010241.3</v>
      </c>
      <c r="I14" s="2">
        <v>934738.44</v>
      </c>
      <c r="J14" s="2">
        <v>1006338.26</v>
      </c>
      <c r="K14" s="2">
        <v>1028511.26</v>
      </c>
      <c r="R14" s="2">
        <f t="shared" si="4"/>
        <v>6006574.0700000003</v>
      </c>
    </row>
    <row r="15" spans="3:20" s="9" customFormat="1" x14ac:dyDescent="0.25">
      <c r="C15" s="7" t="s">
        <v>28</v>
      </c>
      <c r="D15" s="8">
        <f t="shared" ref="D15" si="5">SUM(D16:D24)</f>
        <v>25984000</v>
      </c>
      <c r="E15" s="8">
        <f>SUM(E16:E24)</f>
        <v>3224430.71</v>
      </c>
      <c r="F15" s="8">
        <f>SUM(F16:F24)</f>
        <v>1194095.75</v>
      </c>
      <c r="G15" s="8">
        <f t="shared" ref="G15:Q15" si="6">SUM(G16:G24)</f>
        <v>1873126.8399999999</v>
      </c>
      <c r="H15" s="8">
        <f t="shared" si="6"/>
        <v>3855226.1100000003</v>
      </c>
      <c r="I15" s="8">
        <f t="shared" si="6"/>
        <v>2449417.4699999997</v>
      </c>
      <c r="J15" s="8">
        <f t="shared" si="6"/>
        <v>2011606.05</v>
      </c>
      <c r="K15" s="8">
        <f t="shared" si="6"/>
        <v>2811299.8</v>
      </c>
      <c r="L15" s="8">
        <f t="shared" si="6"/>
        <v>0</v>
      </c>
      <c r="M15" s="8">
        <f t="shared" si="6"/>
        <v>0</v>
      </c>
      <c r="N15" s="8">
        <f t="shared" si="6"/>
        <v>0</v>
      </c>
      <c r="O15" s="8">
        <f t="shared" si="6"/>
        <v>0</v>
      </c>
      <c r="P15" s="8">
        <f t="shared" si="6"/>
        <v>0</v>
      </c>
      <c r="Q15" s="8">
        <f t="shared" si="6"/>
        <v>0</v>
      </c>
      <c r="R15" s="8">
        <f t="shared" si="4"/>
        <v>14194772.02</v>
      </c>
    </row>
    <row r="16" spans="3:20" x14ac:dyDescent="0.25">
      <c r="C16" s="10" t="s">
        <v>29</v>
      </c>
      <c r="D16" s="1">
        <v>12044000</v>
      </c>
      <c r="E16" s="1">
        <v>0</v>
      </c>
      <c r="F16" s="2">
        <v>865583.75</v>
      </c>
      <c r="G16" s="2">
        <v>1000903.63</v>
      </c>
      <c r="H16" s="2">
        <v>1008438.29</v>
      </c>
      <c r="I16" s="2">
        <v>969746.99</v>
      </c>
      <c r="J16" s="2">
        <v>1099032.57</v>
      </c>
      <c r="K16" s="2">
        <v>1009819.06</v>
      </c>
      <c r="R16" s="2">
        <f t="shared" si="4"/>
        <v>5953524.290000001</v>
      </c>
    </row>
    <row r="17" spans="3:18" x14ac:dyDescent="0.25">
      <c r="C17" s="10" t="s">
        <v>30</v>
      </c>
      <c r="D17" s="1">
        <v>380000</v>
      </c>
      <c r="E17" s="1">
        <v>-120000</v>
      </c>
      <c r="F17" s="2">
        <v>0</v>
      </c>
      <c r="G17" s="2">
        <v>69768</v>
      </c>
      <c r="H17" s="2">
        <v>0</v>
      </c>
      <c r="I17" s="2">
        <v>0</v>
      </c>
      <c r="J17" s="2">
        <v>13570</v>
      </c>
      <c r="K17" s="2">
        <v>0</v>
      </c>
      <c r="R17" s="2">
        <f t="shared" si="4"/>
        <v>83338</v>
      </c>
    </row>
    <row r="18" spans="3:18" x14ac:dyDescent="0.25">
      <c r="C18" s="10" t="s">
        <v>31</v>
      </c>
      <c r="D18" s="1">
        <v>100000</v>
      </c>
      <c r="E18" s="1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f t="shared" si="4"/>
        <v>0</v>
      </c>
    </row>
    <row r="19" spans="3:18" x14ac:dyDescent="0.25">
      <c r="C19" s="10" t="s">
        <v>32</v>
      </c>
      <c r="D19" s="1">
        <v>50000</v>
      </c>
      <c r="E19" s="1">
        <v>0</v>
      </c>
      <c r="F19" s="2">
        <v>0</v>
      </c>
      <c r="G19" s="2">
        <v>0</v>
      </c>
      <c r="H19" s="2">
        <v>0</v>
      </c>
      <c r="I19" s="2">
        <v>0</v>
      </c>
      <c r="J19" s="2">
        <v>427.35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f t="shared" si="4"/>
        <v>427.35</v>
      </c>
    </row>
    <row r="20" spans="3:18" x14ac:dyDescent="0.25">
      <c r="C20" s="10" t="s">
        <v>33</v>
      </c>
      <c r="D20" s="1">
        <v>0</v>
      </c>
      <c r="E20" s="1">
        <v>860000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45597.56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f t="shared" si="4"/>
        <v>45597.56</v>
      </c>
    </row>
    <row r="21" spans="3:18" x14ac:dyDescent="0.25">
      <c r="C21" s="10" t="s">
        <v>34</v>
      </c>
      <c r="D21" s="1">
        <v>1310000</v>
      </c>
      <c r="E21" s="1">
        <v>0</v>
      </c>
      <c r="F21" s="2">
        <v>0</v>
      </c>
      <c r="G21" s="2">
        <v>0</v>
      </c>
      <c r="H21" s="2">
        <v>0</v>
      </c>
      <c r="I21" s="2">
        <v>1045102.98</v>
      </c>
      <c r="J21" s="2">
        <v>0</v>
      </c>
      <c r="K21" s="2">
        <v>0</v>
      </c>
      <c r="R21" s="2">
        <f t="shared" si="4"/>
        <v>1045102.98</v>
      </c>
    </row>
    <row r="22" spans="3:18" x14ac:dyDescent="0.25">
      <c r="C22" s="10" t="s">
        <v>35</v>
      </c>
      <c r="D22" s="1">
        <v>2700000</v>
      </c>
      <c r="E22" s="1">
        <v>4396460</v>
      </c>
      <c r="F22" s="2">
        <v>0</v>
      </c>
      <c r="G22" s="2">
        <v>45135</v>
      </c>
      <c r="H22" s="2">
        <v>1489121.3900000001</v>
      </c>
      <c r="I22" s="2">
        <v>427487.5</v>
      </c>
      <c r="J22" s="2">
        <v>42504.14</v>
      </c>
      <c r="K22" s="2">
        <v>1147003.18</v>
      </c>
      <c r="R22" s="2">
        <f t="shared" si="4"/>
        <v>3151251.21</v>
      </c>
    </row>
    <row r="23" spans="3:18" x14ac:dyDescent="0.25">
      <c r="C23" s="10" t="s">
        <v>36</v>
      </c>
      <c r="D23" s="1">
        <v>2850000</v>
      </c>
      <c r="E23" s="1">
        <v>327970.71000000002</v>
      </c>
      <c r="F23" s="2">
        <v>0</v>
      </c>
      <c r="G23" s="2">
        <v>276175.21000000002</v>
      </c>
      <c r="H23" s="2">
        <v>192700.01</v>
      </c>
      <c r="I23" s="2">
        <v>7080</v>
      </c>
      <c r="J23" s="2">
        <v>282119.99</v>
      </c>
      <c r="K23" s="2">
        <v>22184</v>
      </c>
      <c r="R23" s="2">
        <f t="shared" si="4"/>
        <v>780259.21</v>
      </c>
    </row>
    <row r="24" spans="3:18" x14ac:dyDescent="0.25">
      <c r="C24" s="10" t="s">
        <v>37</v>
      </c>
      <c r="D24" s="1">
        <v>6550000</v>
      </c>
      <c r="E24" s="1">
        <v>-2240000</v>
      </c>
      <c r="F24" s="2">
        <v>328512</v>
      </c>
      <c r="G24" s="2">
        <v>481145</v>
      </c>
      <c r="H24" s="2">
        <v>1164966.42</v>
      </c>
      <c r="I24" s="2">
        <v>0</v>
      </c>
      <c r="J24" s="2">
        <v>573952</v>
      </c>
      <c r="K24" s="2">
        <v>586696</v>
      </c>
      <c r="R24" s="2">
        <f t="shared" si="4"/>
        <v>3135271.42</v>
      </c>
    </row>
    <row r="25" spans="3:18" s="9" customFormat="1" x14ac:dyDescent="0.25">
      <c r="C25" s="7" t="s">
        <v>38</v>
      </c>
      <c r="D25" s="8">
        <f t="shared" ref="D25" si="7">SUM(D26:D34)</f>
        <v>16740000</v>
      </c>
      <c r="E25" s="8">
        <f>SUM(E26:E34)</f>
        <v>-216834.94</v>
      </c>
      <c r="F25" s="8">
        <f>SUM(F26:F34)</f>
        <v>0</v>
      </c>
      <c r="G25" s="8">
        <f t="shared" ref="G25:Q25" si="8">SUM(G26:G34)</f>
        <v>497563.99</v>
      </c>
      <c r="H25" s="8">
        <f t="shared" si="8"/>
        <v>1386219.17</v>
      </c>
      <c r="I25" s="8">
        <f t="shared" si="8"/>
        <v>388634.07</v>
      </c>
      <c r="J25" s="8">
        <f t="shared" si="8"/>
        <v>1683640.51</v>
      </c>
      <c r="K25" s="8">
        <f t="shared" si="8"/>
        <v>1345820.57</v>
      </c>
      <c r="L25" s="8">
        <f t="shared" si="8"/>
        <v>0</v>
      </c>
      <c r="M25" s="8">
        <f t="shared" si="8"/>
        <v>0</v>
      </c>
      <c r="N25" s="8">
        <f t="shared" si="8"/>
        <v>0</v>
      </c>
      <c r="O25" s="8">
        <f t="shared" si="8"/>
        <v>0</v>
      </c>
      <c r="P25" s="8">
        <f t="shared" si="8"/>
        <v>0</v>
      </c>
      <c r="Q25" s="8">
        <f t="shared" si="8"/>
        <v>0</v>
      </c>
      <c r="R25" s="8">
        <f t="shared" si="4"/>
        <v>5301878.3100000005</v>
      </c>
    </row>
    <row r="26" spans="3:18" x14ac:dyDescent="0.25">
      <c r="C26" s="10" t="s">
        <v>39</v>
      </c>
      <c r="D26" s="1">
        <v>500000</v>
      </c>
      <c r="E26" s="1">
        <v>70000</v>
      </c>
      <c r="F26" s="2">
        <v>0</v>
      </c>
      <c r="G26" s="2">
        <v>0</v>
      </c>
      <c r="H26" s="2">
        <v>53360</v>
      </c>
      <c r="I26" s="2">
        <v>31250.400000000001</v>
      </c>
      <c r="J26" s="2">
        <v>0</v>
      </c>
      <c r="K26" s="2">
        <v>66921.91</v>
      </c>
      <c r="R26" s="2">
        <f t="shared" si="4"/>
        <v>151532.31</v>
      </c>
    </row>
    <row r="27" spans="3:18" x14ac:dyDescent="0.25">
      <c r="C27" s="10" t="s">
        <v>40</v>
      </c>
      <c r="D27" s="1">
        <v>160000</v>
      </c>
      <c r="E27" s="1">
        <v>2000</v>
      </c>
      <c r="F27" s="2">
        <v>0</v>
      </c>
      <c r="G27" s="2">
        <v>0</v>
      </c>
      <c r="H27" s="2">
        <v>0</v>
      </c>
      <c r="I27" s="2">
        <v>0</v>
      </c>
      <c r="J27" s="2">
        <v>49265</v>
      </c>
      <c r="K27" s="2">
        <v>0</v>
      </c>
      <c r="R27" s="2">
        <f t="shared" si="4"/>
        <v>49265</v>
      </c>
    </row>
    <row r="28" spans="3:18" x14ac:dyDescent="0.25">
      <c r="C28" s="10" t="s">
        <v>41</v>
      </c>
      <c r="D28" s="1">
        <v>600000</v>
      </c>
      <c r="E28" s="1">
        <v>50000</v>
      </c>
      <c r="F28" s="2">
        <v>0</v>
      </c>
      <c r="G28" s="2">
        <v>35551.040000000001</v>
      </c>
      <c r="H28" s="2">
        <v>44651.199999999997</v>
      </c>
      <c r="I28" s="2">
        <v>39075.699999999997</v>
      </c>
      <c r="J28" s="2">
        <v>0</v>
      </c>
      <c r="K28" s="2">
        <v>67555</v>
      </c>
      <c r="R28" s="2">
        <f t="shared" si="4"/>
        <v>186832.94</v>
      </c>
    </row>
    <row r="29" spans="3:18" x14ac:dyDescent="0.25">
      <c r="C29" s="10" t="s">
        <v>42</v>
      </c>
      <c r="D29" s="1">
        <v>150000</v>
      </c>
      <c r="E29" s="1">
        <v>-50000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R29" s="2">
        <f t="shared" si="4"/>
        <v>0</v>
      </c>
    </row>
    <row r="30" spans="3:18" x14ac:dyDescent="0.25">
      <c r="C30" s="10" t="s">
        <v>43</v>
      </c>
      <c r="D30" s="1">
        <v>595000</v>
      </c>
      <c r="E30" s="1">
        <v>-122000</v>
      </c>
      <c r="F30" s="2">
        <v>0</v>
      </c>
      <c r="G30" s="2">
        <v>0</v>
      </c>
      <c r="H30" s="2">
        <v>72068.45</v>
      </c>
      <c r="I30" s="2">
        <v>16070.18</v>
      </c>
      <c r="J30" s="2">
        <v>0</v>
      </c>
      <c r="K30" s="2">
        <v>4920.6000000000004</v>
      </c>
      <c r="R30" s="2">
        <f t="shared" si="4"/>
        <v>93059.23000000001</v>
      </c>
    </row>
    <row r="31" spans="3:18" x14ac:dyDescent="0.25">
      <c r="C31" s="10" t="s">
        <v>44</v>
      </c>
      <c r="D31" s="1">
        <v>1040000</v>
      </c>
      <c r="E31" s="1">
        <v>165225.06</v>
      </c>
      <c r="F31" s="2">
        <v>0</v>
      </c>
      <c r="G31" s="2">
        <v>968.63</v>
      </c>
      <c r="H31" s="2">
        <v>14224.9</v>
      </c>
      <c r="I31" s="2">
        <v>0</v>
      </c>
      <c r="J31" s="2">
        <v>143370</v>
      </c>
      <c r="K31" s="2">
        <v>1766.91</v>
      </c>
      <c r="R31" s="2">
        <f t="shared" si="4"/>
        <v>160330.44</v>
      </c>
    </row>
    <row r="32" spans="3:18" x14ac:dyDescent="0.25">
      <c r="C32" s="10" t="s">
        <v>45</v>
      </c>
      <c r="D32" s="1">
        <v>9130000</v>
      </c>
      <c r="E32" s="1">
        <v>149160</v>
      </c>
      <c r="F32" s="2">
        <v>0</v>
      </c>
      <c r="G32" s="2">
        <v>300099.59000000003</v>
      </c>
      <c r="H32" s="2">
        <v>1054241.19</v>
      </c>
      <c r="I32" s="2">
        <v>276908.13</v>
      </c>
      <c r="J32" s="2">
        <v>702121.81</v>
      </c>
      <c r="K32" s="2">
        <v>598436.04</v>
      </c>
      <c r="R32" s="2">
        <f t="shared" si="4"/>
        <v>2931806.7600000002</v>
      </c>
    </row>
    <row r="33" spans="3:18" x14ac:dyDescent="0.25">
      <c r="C33" s="10" t="s">
        <v>46</v>
      </c>
      <c r="D33" s="1">
        <v>0</v>
      </c>
      <c r="E33" s="1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f t="shared" si="4"/>
        <v>0</v>
      </c>
    </row>
    <row r="34" spans="3:18" x14ac:dyDescent="0.25">
      <c r="C34" s="10" t="s">
        <v>47</v>
      </c>
      <c r="D34" s="1">
        <v>4565000</v>
      </c>
      <c r="E34" s="1">
        <v>-481220</v>
      </c>
      <c r="F34" s="2">
        <v>0</v>
      </c>
      <c r="G34" s="2">
        <v>160944.73000000001</v>
      </c>
      <c r="H34" s="2">
        <v>147673.43</v>
      </c>
      <c r="I34" s="2">
        <v>25329.66</v>
      </c>
      <c r="J34" s="2">
        <v>788883.7</v>
      </c>
      <c r="K34" s="2">
        <v>606220.11</v>
      </c>
      <c r="R34" s="2">
        <f t="shared" si="4"/>
        <v>1729051.63</v>
      </c>
    </row>
    <row r="35" spans="3:18" s="9" customFormat="1" x14ac:dyDescent="0.25">
      <c r="C35" s="7" t="s">
        <v>48</v>
      </c>
      <c r="D35" s="8">
        <f t="shared" ref="D35:E35" si="9">SUM(D36:D43)</f>
        <v>0</v>
      </c>
      <c r="E35" s="8">
        <f t="shared" si="9"/>
        <v>0</v>
      </c>
      <c r="F35" s="8">
        <f>SUM(F36:F43)</f>
        <v>0</v>
      </c>
      <c r="G35" s="8">
        <f t="shared" ref="G35:Q35" si="10">SUM(G36:G43)</f>
        <v>0</v>
      </c>
      <c r="H35" s="8">
        <f t="shared" si="10"/>
        <v>0</v>
      </c>
      <c r="I35" s="8">
        <f t="shared" si="10"/>
        <v>0</v>
      </c>
      <c r="J35" s="8">
        <f t="shared" si="10"/>
        <v>0</v>
      </c>
      <c r="K35" s="8">
        <f t="shared" si="10"/>
        <v>0</v>
      </c>
      <c r="L35" s="8">
        <f t="shared" si="10"/>
        <v>0</v>
      </c>
      <c r="M35" s="8">
        <f t="shared" si="10"/>
        <v>0</v>
      </c>
      <c r="N35" s="8">
        <f t="shared" si="10"/>
        <v>0</v>
      </c>
      <c r="O35" s="8">
        <f t="shared" si="10"/>
        <v>0</v>
      </c>
      <c r="P35" s="8">
        <f t="shared" si="10"/>
        <v>0</v>
      </c>
      <c r="Q35" s="8">
        <f t="shared" si="10"/>
        <v>0</v>
      </c>
      <c r="R35" s="8">
        <f t="shared" si="4"/>
        <v>0</v>
      </c>
    </row>
    <row r="36" spans="3:18" x14ac:dyDescent="0.25">
      <c r="C36" s="10" t="s">
        <v>49</v>
      </c>
      <c r="D36" s="1">
        <v>0</v>
      </c>
      <c r="E36" s="1">
        <v>0</v>
      </c>
      <c r="F36" s="1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R36" s="2">
        <f t="shared" si="4"/>
        <v>0</v>
      </c>
    </row>
    <row r="37" spans="3:18" x14ac:dyDescent="0.25">
      <c r="C37" s="10" t="s">
        <v>50</v>
      </c>
      <c r="D37" s="1">
        <v>0</v>
      </c>
      <c r="E37" s="1">
        <v>0</v>
      </c>
      <c r="F37" s="1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R37" s="2">
        <f t="shared" si="4"/>
        <v>0</v>
      </c>
    </row>
    <row r="38" spans="3:18" x14ac:dyDescent="0.25">
      <c r="C38" s="10" t="s">
        <v>51</v>
      </c>
      <c r="D38" s="1">
        <v>0</v>
      </c>
      <c r="E38" s="1">
        <v>0</v>
      </c>
      <c r="F38" s="1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R38" s="2">
        <f t="shared" si="4"/>
        <v>0</v>
      </c>
    </row>
    <row r="39" spans="3:18" x14ac:dyDescent="0.25">
      <c r="C39" s="10" t="s">
        <v>52</v>
      </c>
      <c r="D39" s="1">
        <v>0</v>
      </c>
      <c r="E39" s="1">
        <v>0</v>
      </c>
      <c r="F39" s="1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R39" s="2">
        <f t="shared" si="4"/>
        <v>0</v>
      </c>
    </row>
    <row r="40" spans="3:18" x14ac:dyDescent="0.25">
      <c r="C40" s="10" t="s">
        <v>53</v>
      </c>
      <c r="D40" s="1">
        <v>0</v>
      </c>
      <c r="E40" s="1">
        <v>0</v>
      </c>
      <c r="F40" s="1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R40" s="2">
        <f t="shared" si="4"/>
        <v>0</v>
      </c>
    </row>
    <row r="41" spans="3:18" x14ac:dyDescent="0.25">
      <c r="C41" s="10" t="s">
        <v>54</v>
      </c>
      <c r="D41" s="1">
        <v>0</v>
      </c>
      <c r="E41" s="1">
        <v>0</v>
      </c>
      <c r="F41" s="1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R41" s="2">
        <f t="shared" si="4"/>
        <v>0</v>
      </c>
    </row>
    <row r="42" spans="3:18" x14ac:dyDescent="0.25">
      <c r="C42" s="10" t="s">
        <v>55</v>
      </c>
      <c r="D42" s="1">
        <v>0</v>
      </c>
      <c r="E42" s="1">
        <v>0</v>
      </c>
      <c r="F42" s="1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R42" s="2">
        <f t="shared" si="4"/>
        <v>0</v>
      </c>
    </row>
    <row r="43" spans="3:18" x14ac:dyDescent="0.25">
      <c r="C43" s="10" t="s">
        <v>56</v>
      </c>
      <c r="D43" s="1">
        <v>0</v>
      </c>
      <c r="E43" s="1">
        <v>0</v>
      </c>
      <c r="F43" s="1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R43" s="2">
        <f t="shared" si="4"/>
        <v>0</v>
      </c>
    </row>
    <row r="44" spans="3:18" s="9" customFormat="1" x14ac:dyDescent="0.25">
      <c r="C44" s="7" t="s">
        <v>57</v>
      </c>
      <c r="D44" s="8">
        <f t="shared" ref="D44:E44" si="11">SUM(D45:D50)</f>
        <v>0</v>
      </c>
      <c r="E44" s="8">
        <f t="shared" si="11"/>
        <v>0</v>
      </c>
      <c r="F44" s="8">
        <f>SUM(F45:F50)</f>
        <v>0</v>
      </c>
      <c r="G44" s="8">
        <f t="shared" ref="G44:Q44" si="12">SUM(G45:G50)</f>
        <v>0</v>
      </c>
      <c r="H44" s="8">
        <f t="shared" si="12"/>
        <v>0</v>
      </c>
      <c r="I44" s="8">
        <f t="shared" si="12"/>
        <v>0</v>
      </c>
      <c r="J44" s="8">
        <f t="shared" si="12"/>
        <v>0</v>
      </c>
      <c r="K44" s="8">
        <f t="shared" si="12"/>
        <v>0</v>
      </c>
      <c r="L44" s="8">
        <f t="shared" si="12"/>
        <v>0</v>
      </c>
      <c r="M44" s="8">
        <f t="shared" si="12"/>
        <v>0</v>
      </c>
      <c r="N44" s="8">
        <f t="shared" si="12"/>
        <v>0</v>
      </c>
      <c r="O44" s="8">
        <f t="shared" si="12"/>
        <v>0</v>
      </c>
      <c r="P44" s="8">
        <f t="shared" si="12"/>
        <v>0</v>
      </c>
      <c r="Q44" s="8">
        <f t="shared" si="12"/>
        <v>0</v>
      </c>
      <c r="R44" s="8">
        <f t="shared" si="4"/>
        <v>0</v>
      </c>
    </row>
    <row r="45" spans="3:18" x14ac:dyDescent="0.25">
      <c r="C45" s="10" t="s">
        <v>58</v>
      </c>
      <c r="D45" s="1">
        <v>0</v>
      </c>
      <c r="E45" s="1">
        <v>0</v>
      </c>
      <c r="F45" s="1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R45" s="2">
        <f t="shared" si="4"/>
        <v>0</v>
      </c>
    </row>
    <row r="46" spans="3:18" x14ac:dyDescent="0.25">
      <c r="C46" s="10" t="s">
        <v>59</v>
      </c>
      <c r="D46" s="1">
        <v>0</v>
      </c>
      <c r="E46" s="1">
        <v>0</v>
      </c>
      <c r="F46" s="1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R46" s="2">
        <f t="shared" si="4"/>
        <v>0</v>
      </c>
    </row>
    <row r="47" spans="3:18" x14ac:dyDescent="0.25">
      <c r="C47" s="10" t="s">
        <v>60</v>
      </c>
      <c r="D47" s="1">
        <v>0</v>
      </c>
      <c r="E47" s="1">
        <v>0</v>
      </c>
      <c r="F47" s="1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R47" s="2">
        <f t="shared" si="4"/>
        <v>0</v>
      </c>
    </row>
    <row r="48" spans="3:18" x14ac:dyDescent="0.25">
      <c r="C48" s="10" t="s">
        <v>61</v>
      </c>
      <c r="D48" s="1">
        <v>0</v>
      </c>
      <c r="E48" s="1">
        <v>0</v>
      </c>
      <c r="F48" s="1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R48" s="2">
        <f t="shared" si="4"/>
        <v>0</v>
      </c>
    </row>
    <row r="49" spans="3:18" x14ac:dyDescent="0.25">
      <c r="C49" s="10" t="s">
        <v>62</v>
      </c>
      <c r="D49" s="1">
        <v>0</v>
      </c>
      <c r="E49" s="1">
        <v>0</v>
      </c>
      <c r="F49" s="1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R49" s="2">
        <f t="shared" si="4"/>
        <v>0</v>
      </c>
    </row>
    <row r="50" spans="3:18" x14ac:dyDescent="0.25">
      <c r="C50" s="10" t="s">
        <v>63</v>
      </c>
      <c r="D50" s="1">
        <v>0</v>
      </c>
      <c r="E50" s="1">
        <v>0</v>
      </c>
      <c r="F50" s="1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R50" s="2">
        <f t="shared" si="4"/>
        <v>0</v>
      </c>
    </row>
    <row r="51" spans="3:18" s="9" customFormat="1" x14ac:dyDescent="0.25">
      <c r="C51" s="7" t="s">
        <v>64</v>
      </c>
      <c r="D51" s="8">
        <f t="shared" ref="D51:E51" si="13">SUM(D52:D60)</f>
        <v>12563704</v>
      </c>
      <c r="E51" s="8">
        <f t="shared" si="13"/>
        <v>6150000</v>
      </c>
      <c r="F51" s="8">
        <f>SUM(F52:F60)</f>
        <v>0</v>
      </c>
      <c r="G51" s="8">
        <f t="shared" ref="G51:Q51" si="14">SUM(G52:G60)</f>
        <v>129625.36</v>
      </c>
      <c r="H51" s="8">
        <f t="shared" si="14"/>
        <v>189952.86</v>
      </c>
      <c r="I51" s="8">
        <f t="shared" si="14"/>
        <v>0</v>
      </c>
      <c r="J51" s="8">
        <f t="shared" si="14"/>
        <v>60296.27</v>
      </c>
      <c r="K51" s="8">
        <f t="shared" si="14"/>
        <v>395823.92</v>
      </c>
      <c r="L51" s="8">
        <f t="shared" si="14"/>
        <v>0</v>
      </c>
      <c r="M51" s="8">
        <f t="shared" si="14"/>
        <v>0</v>
      </c>
      <c r="N51" s="8">
        <f t="shared" si="14"/>
        <v>0</v>
      </c>
      <c r="O51" s="8">
        <f t="shared" si="14"/>
        <v>0</v>
      </c>
      <c r="P51" s="8">
        <f t="shared" si="14"/>
        <v>0</v>
      </c>
      <c r="Q51" s="8">
        <f t="shared" si="14"/>
        <v>0</v>
      </c>
      <c r="R51" s="8">
        <f t="shared" si="4"/>
        <v>775698.40999999992</v>
      </c>
    </row>
    <row r="52" spans="3:18" x14ac:dyDescent="0.25">
      <c r="C52" s="10" t="s">
        <v>65</v>
      </c>
      <c r="D52" s="1">
        <v>1140000</v>
      </c>
      <c r="E52" s="1">
        <v>500000</v>
      </c>
      <c r="F52" s="2">
        <v>0</v>
      </c>
      <c r="G52" s="2">
        <v>129625.36</v>
      </c>
      <c r="H52" s="2">
        <v>13806</v>
      </c>
      <c r="I52" s="2">
        <v>0</v>
      </c>
      <c r="J52" s="2">
        <v>34551.339999999997</v>
      </c>
      <c r="K52" s="2">
        <v>54969.120000000003</v>
      </c>
      <c r="R52" s="2">
        <f t="shared" si="4"/>
        <v>232951.81999999998</v>
      </c>
    </row>
    <row r="53" spans="3:18" x14ac:dyDescent="0.25">
      <c r="C53" s="10" t="s">
        <v>66</v>
      </c>
      <c r="D53" s="1">
        <v>169204</v>
      </c>
      <c r="E53" s="1">
        <v>0</v>
      </c>
      <c r="F53" s="2">
        <v>0</v>
      </c>
      <c r="G53" s="2">
        <v>0</v>
      </c>
      <c r="H53" s="2">
        <v>85479.2</v>
      </c>
      <c r="I53" s="2">
        <v>0</v>
      </c>
      <c r="J53" s="2">
        <v>0</v>
      </c>
      <c r="K53" s="2">
        <v>0</v>
      </c>
      <c r="R53" s="2">
        <f t="shared" si="4"/>
        <v>85479.2</v>
      </c>
    </row>
    <row r="54" spans="3:18" x14ac:dyDescent="0.25">
      <c r="C54" s="10" t="s">
        <v>67</v>
      </c>
      <c r="D54" s="1">
        <v>1900000</v>
      </c>
      <c r="E54" s="1">
        <v>0</v>
      </c>
      <c r="F54" s="2">
        <v>0</v>
      </c>
      <c r="G54" s="2">
        <v>0</v>
      </c>
      <c r="H54" s="2">
        <v>0</v>
      </c>
      <c r="J54" s="2">
        <v>25744.93</v>
      </c>
      <c r="K54" s="2">
        <v>340854.8</v>
      </c>
      <c r="R54" s="2">
        <f t="shared" si="4"/>
        <v>366599.73</v>
      </c>
    </row>
    <row r="55" spans="3:18" x14ac:dyDescent="0.25">
      <c r="C55" s="10" t="s">
        <v>68</v>
      </c>
      <c r="D55" s="1">
        <v>7500000</v>
      </c>
      <c r="E55" s="1">
        <v>6000000</v>
      </c>
      <c r="F55" s="2">
        <v>0</v>
      </c>
      <c r="G55" s="2">
        <v>0</v>
      </c>
      <c r="H55" s="2">
        <v>0</v>
      </c>
      <c r="I55" s="2">
        <v>0</v>
      </c>
      <c r="R55" s="2">
        <f t="shared" si="4"/>
        <v>0</v>
      </c>
    </row>
    <row r="56" spans="3:18" x14ac:dyDescent="0.25">
      <c r="C56" s="10" t="s">
        <v>69</v>
      </c>
      <c r="D56" s="1">
        <v>1354500</v>
      </c>
      <c r="E56" s="1">
        <v>150000</v>
      </c>
      <c r="F56" s="2">
        <v>0</v>
      </c>
      <c r="G56" s="2">
        <v>0</v>
      </c>
      <c r="H56" s="2">
        <v>90667.66</v>
      </c>
      <c r="I56" s="2">
        <v>0</v>
      </c>
      <c r="R56" s="2">
        <f t="shared" si="4"/>
        <v>90667.66</v>
      </c>
    </row>
    <row r="57" spans="3:18" x14ac:dyDescent="0.25">
      <c r="C57" s="10" t="s">
        <v>70</v>
      </c>
      <c r="D57" s="1">
        <v>0</v>
      </c>
      <c r="E57" s="1">
        <v>0</v>
      </c>
      <c r="F57" s="1">
        <v>0</v>
      </c>
      <c r="G57" s="13">
        <v>0</v>
      </c>
      <c r="H57" s="13"/>
      <c r="I57" s="13"/>
      <c r="J57" s="13"/>
      <c r="K57" s="13"/>
      <c r="L57" s="13"/>
      <c r="M57" s="13"/>
      <c r="N57" s="13"/>
      <c r="O57" s="13"/>
      <c r="R57" s="2">
        <f t="shared" si="4"/>
        <v>0</v>
      </c>
    </row>
    <row r="58" spans="3:18" x14ac:dyDescent="0.25">
      <c r="C58" s="10" t="s">
        <v>71</v>
      </c>
      <c r="D58" s="1">
        <v>0</v>
      </c>
      <c r="E58" s="1">
        <v>0</v>
      </c>
      <c r="F58" s="1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2">
        <v>0</v>
      </c>
      <c r="R58" s="2">
        <f t="shared" si="4"/>
        <v>0</v>
      </c>
    </row>
    <row r="59" spans="3:18" x14ac:dyDescent="0.25">
      <c r="C59" s="10" t="s">
        <v>72</v>
      </c>
      <c r="D59" s="1">
        <v>500000</v>
      </c>
      <c r="E59" s="1">
        <v>-500000</v>
      </c>
      <c r="F59" s="1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2">
        <v>0</v>
      </c>
      <c r="R59" s="2">
        <f t="shared" si="4"/>
        <v>0</v>
      </c>
    </row>
    <row r="60" spans="3:18" x14ac:dyDescent="0.25">
      <c r="C60" s="10" t="s">
        <v>73</v>
      </c>
      <c r="D60" s="1">
        <v>0</v>
      </c>
      <c r="E60" s="1">
        <v>0</v>
      </c>
      <c r="F60" s="1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Q60" s="2">
        <v>0</v>
      </c>
      <c r="R60" s="2">
        <f t="shared" si="4"/>
        <v>0</v>
      </c>
    </row>
    <row r="61" spans="3:18" x14ac:dyDescent="0.25">
      <c r="C61" s="7" t="s">
        <v>74</v>
      </c>
      <c r="D61" s="8">
        <f t="shared" ref="D61:E61" si="15">SUM(D62:D65)</f>
        <v>0</v>
      </c>
      <c r="E61" s="8">
        <f t="shared" si="15"/>
        <v>0</v>
      </c>
      <c r="F61" s="8">
        <f>SUM(F62:F65)</f>
        <v>0</v>
      </c>
      <c r="G61" s="8">
        <f t="shared" ref="G61:Q61" si="16">SUM(G62:G65)</f>
        <v>0</v>
      </c>
      <c r="H61" s="8">
        <f t="shared" si="16"/>
        <v>0</v>
      </c>
      <c r="I61" s="8">
        <f t="shared" si="16"/>
        <v>0</v>
      </c>
      <c r="J61" s="8">
        <f t="shared" si="16"/>
        <v>0</v>
      </c>
      <c r="K61" s="8">
        <f t="shared" si="16"/>
        <v>0</v>
      </c>
      <c r="L61" s="8">
        <f t="shared" si="16"/>
        <v>0</v>
      </c>
      <c r="M61" s="8">
        <f t="shared" si="16"/>
        <v>0</v>
      </c>
      <c r="N61" s="8">
        <f t="shared" si="16"/>
        <v>0</v>
      </c>
      <c r="O61" s="8">
        <f t="shared" si="16"/>
        <v>0</v>
      </c>
      <c r="P61" s="8">
        <f t="shared" si="16"/>
        <v>0</v>
      </c>
      <c r="Q61" s="8">
        <f t="shared" si="16"/>
        <v>0</v>
      </c>
      <c r="R61" s="8">
        <f t="shared" si="4"/>
        <v>0</v>
      </c>
    </row>
    <row r="62" spans="3:18" x14ac:dyDescent="0.25">
      <c r="C62" s="10" t="s">
        <v>75</v>
      </c>
      <c r="D62" s="1">
        <v>0</v>
      </c>
      <c r="E62" s="1">
        <v>0</v>
      </c>
      <c r="F62" s="1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R62" s="2">
        <f t="shared" si="4"/>
        <v>0</v>
      </c>
    </row>
    <row r="63" spans="3:18" x14ac:dyDescent="0.25">
      <c r="C63" s="10" t="s">
        <v>76</v>
      </c>
      <c r="D63" s="1">
        <v>0</v>
      </c>
      <c r="E63" s="1">
        <v>0</v>
      </c>
      <c r="F63" s="1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R63" s="2">
        <f t="shared" si="4"/>
        <v>0</v>
      </c>
    </row>
    <row r="64" spans="3:18" x14ac:dyDescent="0.25">
      <c r="C64" s="10" t="s">
        <v>77</v>
      </c>
      <c r="D64" s="1">
        <v>0</v>
      </c>
      <c r="E64" s="1">
        <v>0</v>
      </c>
      <c r="F64" s="1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R64" s="2">
        <f t="shared" si="4"/>
        <v>0</v>
      </c>
    </row>
    <row r="65" spans="3:18" x14ac:dyDescent="0.25">
      <c r="C65" s="10" t="s">
        <v>78</v>
      </c>
      <c r="D65" s="1">
        <v>0</v>
      </c>
      <c r="E65" s="1">
        <v>0</v>
      </c>
      <c r="F65" s="1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R65" s="2">
        <f t="shared" si="4"/>
        <v>0</v>
      </c>
    </row>
    <row r="66" spans="3:18" x14ac:dyDescent="0.25">
      <c r="C66" s="7" t="s">
        <v>79</v>
      </c>
      <c r="D66" s="8">
        <f t="shared" ref="D66:E66" si="17">SUM(D67:D68)</f>
        <v>0</v>
      </c>
      <c r="E66" s="8">
        <f t="shared" si="17"/>
        <v>0</v>
      </c>
      <c r="F66" s="8">
        <f>SUM(F67:F68)</f>
        <v>0</v>
      </c>
      <c r="G66" s="8">
        <f t="shared" ref="G66:Q66" si="18">SUM(G67:G68)</f>
        <v>0</v>
      </c>
      <c r="H66" s="8">
        <f t="shared" si="18"/>
        <v>0</v>
      </c>
      <c r="I66" s="8">
        <f t="shared" si="18"/>
        <v>0</v>
      </c>
      <c r="J66" s="8">
        <f t="shared" si="18"/>
        <v>0</v>
      </c>
      <c r="K66" s="8">
        <f t="shared" si="18"/>
        <v>0</v>
      </c>
      <c r="L66" s="8">
        <f t="shared" si="18"/>
        <v>0</v>
      </c>
      <c r="M66" s="8">
        <f t="shared" si="18"/>
        <v>0</v>
      </c>
      <c r="N66" s="8">
        <f t="shared" si="18"/>
        <v>0</v>
      </c>
      <c r="O66" s="8">
        <f t="shared" si="18"/>
        <v>0</v>
      </c>
      <c r="P66" s="8">
        <f t="shared" si="18"/>
        <v>0</v>
      </c>
      <c r="Q66" s="8">
        <f t="shared" si="18"/>
        <v>0</v>
      </c>
      <c r="R66" s="8">
        <f t="shared" si="4"/>
        <v>0</v>
      </c>
    </row>
    <row r="67" spans="3:18" x14ac:dyDescent="0.25">
      <c r="C67" s="10" t="s">
        <v>80</v>
      </c>
      <c r="D67" s="1">
        <v>0</v>
      </c>
      <c r="E67" s="1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R67" s="2">
        <f t="shared" si="4"/>
        <v>0</v>
      </c>
    </row>
    <row r="68" spans="3:18" x14ac:dyDescent="0.25">
      <c r="C68" s="10" t="s">
        <v>81</v>
      </c>
      <c r="D68" s="1">
        <v>0</v>
      </c>
      <c r="E68" s="1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R68" s="2">
        <f t="shared" si="4"/>
        <v>0</v>
      </c>
    </row>
    <row r="69" spans="3:18" x14ac:dyDescent="0.25">
      <c r="C69" s="7" t="s">
        <v>82</v>
      </c>
      <c r="D69" s="8">
        <f t="shared" ref="D69:E69" si="19">SUM(D70:D72)</f>
        <v>0</v>
      </c>
      <c r="E69" s="8">
        <f t="shared" si="19"/>
        <v>0</v>
      </c>
      <c r="F69" s="8">
        <f>SUM(F70:F72)</f>
        <v>0</v>
      </c>
      <c r="G69" s="8">
        <f t="shared" ref="G69:Q69" si="20">SUM(G70:G72)</f>
        <v>0</v>
      </c>
      <c r="H69" s="8">
        <f t="shared" si="20"/>
        <v>0</v>
      </c>
      <c r="I69" s="8">
        <f t="shared" si="20"/>
        <v>0</v>
      </c>
      <c r="J69" s="8">
        <f t="shared" si="20"/>
        <v>0</v>
      </c>
      <c r="K69" s="8">
        <f t="shared" si="20"/>
        <v>0</v>
      </c>
      <c r="L69" s="8">
        <f t="shared" si="20"/>
        <v>0</v>
      </c>
      <c r="M69" s="8">
        <f t="shared" si="20"/>
        <v>0</v>
      </c>
      <c r="N69" s="8">
        <f t="shared" si="20"/>
        <v>0</v>
      </c>
      <c r="O69" s="8">
        <f t="shared" si="20"/>
        <v>0</v>
      </c>
      <c r="P69" s="8">
        <f t="shared" si="20"/>
        <v>0</v>
      </c>
      <c r="Q69" s="8">
        <f t="shared" si="20"/>
        <v>0</v>
      </c>
      <c r="R69" s="8">
        <f t="shared" si="4"/>
        <v>0</v>
      </c>
    </row>
    <row r="70" spans="3:18" x14ac:dyDescent="0.25">
      <c r="C70" s="10" t="s">
        <v>83</v>
      </c>
      <c r="D70" s="1">
        <v>0</v>
      </c>
      <c r="E70" s="1">
        <v>0</v>
      </c>
      <c r="F70" s="1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R70" s="2">
        <f t="shared" si="4"/>
        <v>0</v>
      </c>
    </row>
    <row r="71" spans="3:18" x14ac:dyDescent="0.25">
      <c r="C71" s="10" t="s">
        <v>84</v>
      </c>
      <c r="D71" s="1">
        <v>0</v>
      </c>
      <c r="E71" s="1">
        <v>0</v>
      </c>
      <c r="F71" s="1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R71" s="2">
        <f t="shared" si="4"/>
        <v>0</v>
      </c>
    </row>
    <row r="72" spans="3:18" x14ac:dyDescent="0.25">
      <c r="C72" s="10" t="s">
        <v>85</v>
      </c>
      <c r="D72" s="1">
        <v>0</v>
      </c>
      <c r="E72" s="1">
        <v>0</v>
      </c>
      <c r="F72" s="1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R72" s="2">
        <f t="shared" si="4"/>
        <v>0</v>
      </c>
    </row>
    <row r="73" spans="3:18" s="9" customFormat="1" x14ac:dyDescent="0.25">
      <c r="C73" s="5" t="s">
        <v>86</v>
      </c>
      <c r="D73" s="14">
        <f>SUM(D74+D77+D80)</f>
        <v>0</v>
      </c>
      <c r="E73" s="14">
        <f t="shared" ref="E73:Q73" si="21">SUM(E74+E77+E80)</f>
        <v>0</v>
      </c>
      <c r="F73" s="14">
        <f t="shared" si="21"/>
        <v>0</v>
      </c>
      <c r="G73" s="15">
        <f t="shared" si="21"/>
        <v>0</v>
      </c>
      <c r="H73" s="15">
        <f t="shared" si="21"/>
        <v>0</v>
      </c>
      <c r="I73" s="15">
        <f t="shared" si="21"/>
        <v>0</v>
      </c>
      <c r="J73" s="15">
        <f t="shared" si="21"/>
        <v>0</v>
      </c>
      <c r="K73" s="15">
        <f t="shared" si="21"/>
        <v>0</v>
      </c>
      <c r="L73" s="15">
        <f t="shared" si="21"/>
        <v>0</v>
      </c>
      <c r="M73" s="15">
        <f t="shared" si="21"/>
        <v>0</v>
      </c>
      <c r="N73" s="15">
        <f t="shared" si="21"/>
        <v>0</v>
      </c>
      <c r="O73" s="15">
        <f t="shared" si="21"/>
        <v>0</v>
      </c>
      <c r="P73" s="15">
        <f t="shared" si="21"/>
        <v>0</v>
      </c>
      <c r="Q73" s="15">
        <f t="shared" si="21"/>
        <v>0</v>
      </c>
      <c r="R73" s="6">
        <f t="shared" si="4"/>
        <v>0</v>
      </c>
    </row>
    <row r="74" spans="3:18" x14ac:dyDescent="0.25">
      <c r="C74" s="7" t="s">
        <v>87</v>
      </c>
      <c r="D74" s="8">
        <f t="shared" ref="D74:E74" si="22">SUM(D75:D76)</f>
        <v>0</v>
      </c>
      <c r="E74" s="8">
        <f t="shared" si="22"/>
        <v>0</v>
      </c>
      <c r="F74" s="8">
        <f>SUM(F75:F76)</f>
        <v>0</v>
      </c>
      <c r="G74" s="8">
        <f t="shared" ref="G74:Q74" si="23">SUM(G75:G76)</f>
        <v>0</v>
      </c>
      <c r="H74" s="8">
        <f t="shared" si="23"/>
        <v>0</v>
      </c>
      <c r="I74" s="8">
        <f t="shared" si="23"/>
        <v>0</v>
      </c>
      <c r="J74" s="8">
        <f t="shared" si="23"/>
        <v>0</v>
      </c>
      <c r="K74" s="8">
        <f t="shared" si="23"/>
        <v>0</v>
      </c>
      <c r="L74" s="8">
        <f t="shared" si="23"/>
        <v>0</v>
      </c>
      <c r="M74" s="8">
        <f t="shared" si="23"/>
        <v>0</v>
      </c>
      <c r="N74" s="8">
        <f t="shared" si="23"/>
        <v>0</v>
      </c>
      <c r="O74" s="8">
        <f t="shared" si="23"/>
        <v>0</v>
      </c>
      <c r="P74" s="8">
        <f t="shared" si="23"/>
        <v>0</v>
      </c>
      <c r="Q74" s="8">
        <f t="shared" si="23"/>
        <v>0</v>
      </c>
      <c r="R74" s="8">
        <f t="shared" ref="R74:R80" si="24">SUM(F74:Q74)</f>
        <v>0</v>
      </c>
    </row>
    <row r="75" spans="3:18" x14ac:dyDescent="0.25">
      <c r="C75" s="10" t="s">
        <v>88</v>
      </c>
      <c r="D75" s="1">
        <v>0</v>
      </c>
      <c r="E75" s="1">
        <v>0</v>
      </c>
      <c r="F75" s="1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R75" s="2">
        <f t="shared" si="24"/>
        <v>0</v>
      </c>
    </row>
    <row r="76" spans="3:18" x14ac:dyDescent="0.25">
      <c r="C76" s="10" t="s">
        <v>89</v>
      </c>
      <c r="D76" s="1">
        <v>0</v>
      </c>
      <c r="E76" s="1">
        <v>0</v>
      </c>
      <c r="F76" s="1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R76" s="2">
        <f t="shared" si="24"/>
        <v>0</v>
      </c>
    </row>
    <row r="77" spans="3:18" s="9" customFormat="1" x14ac:dyDescent="0.25">
      <c r="C77" s="7" t="s">
        <v>90</v>
      </c>
      <c r="D77" s="8">
        <f t="shared" ref="D77:E77" si="25">SUM(D78:D79)</f>
        <v>0</v>
      </c>
      <c r="E77" s="8">
        <f t="shared" si="25"/>
        <v>0</v>
      </c>
      <c r="F77" s="8">
        <f>SUM(F78:F79)</f>
        <v>0</v>
      </c>
      <c r="G77" s="8">
        <f t="shared" ref="G77:Q77" si="26">SUM(G78:G79)</f>
        <v>0</v>
      </c>
      <c r="H77" s="8">
        <f t="shared" si="26"/>
        <v>0</v>
      </c>
      <c r="I77" s="8">
        <f t="shared" si="26"/>
        <v>0</v>
      </c>
      <c r="J77" s="8">
        <f t="shared" si="26"/>
        <v>0</v>
      </c>
      <c r="K77" s="8">
        <f t="shared" si="26"/>
        <v>0</v>
      </c>
      <c r="L77" s="8">
        <f t="shared" si="26"/>
        <v>0</v>
      </c>
      <c r="M77" s="8">
        <f t="shared" si="26"/>
        <v>0</v>
      </c>
      <c r="N77" s="8">
        <f t="shared" si="26"/>
        <v>0</v>
      </c>
      <c r="O77" s="8">
        <f t="shared" si="26"/>
        <v>0</v>
      </c>
      <c r="P77" s="8">
        <f t="shared" si="26"/>
        <v>0</v>
      </c>
      <c r="Q77" s="8">
        <f t="shared" si="26"/>
        <v>0</v>
      </c>
      <c r="R77" s="8">
        <f t="shared" si="24"/>
        <v>0</v>
      </c>
    </row>
    <row r="78" spans="3:18" x14ac:dyDescent="0.25">
      <c r="C78" s="10" t="s">
        <v>91</v>
      </c>
      <c r="D78" s="1">
        <v>0</v>
      </c>
      <c r="E78" s="1">
        <v>0</v>
      </c>
      <c r="F78" s="1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R78" s="2">
        <f t="shared" si="24"/>
        <v>0</v>
      </c>
    </row>
    <row r="79" spans="3:18" x14ac:dyDescent="0.25">
      <c r="C79" s="10" t="s">
        <v>92</v>
      </c>
      <c r="D79" s="1">
        <v>0</v>
      </c>
      <c r="E79" s="1">
        <v>0</v>
      </c>
      <c r="F79" s="1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R79" s="2">
        <f t="shared" si="24"/>
        <v>0</v>
      </c>
    </row>
    <row r="80" spans="3:18" s="9" customFormat="1" x14ac:dyDescent="0.25">
      <c r="C80" s="7" t="s">
        <v>93</v>
      </c>
      <c r="D80" s="8">
        <f t="shared" ref="D80:E80" si="27">SUM(D81)</f>
        <v>0</v>
      </c>
      <c r="E80" s="8">
        <f t="shared" si="27"/>
        <v>0</v>
      </c>
      <c r="F80" s="8">
        <f>SUM(F81)</f>
        <v>0</v>
      </c>
      <c r="G80" s="8">
        <f t="shared" ref="G80:Q80" si="28">SUM(G81)</f>
        <v>0</v>
      </c>
      <c r="H80" s="8">
        <f t="shared" si="28"/>
        <v>0</v>
      </c>
      <c r="I80" s="8">
        <f t="shared" si="28"/>
        <v>0</v>
      </c>
      <c r="J80" s="8">
        <f t="shared" si="28"/>
        <v>0</v>
      </c>
      <c r="K80" s="8">
        <f t="shared" si="28"/>
        <v>0</v>
      </c>
      <c r="L80" s="8">
        <f t="shared" si="28"/>
        <v>0</v>
      </c>
      <c r="M80" s="8">
        <f t="shared" si="28"/>
        <v>0</v>
      </c>
      <c r="N80" s="8">
        <f t="shared" si="28"/>
        <v>0</v>
      </c>
      <c r="O80" s="8">
        <f t="shared" si="28"/>
        <v>0</v>
      </c>
      <c r="P80" s="8">
        <f t="shared" si="28"/>
        <v>0</v>
      </c>
      <c r="Q80" s="8">
        <f t="shared" si="28"/>
        <v>0</v>
      </c>
      <c r="R80" s="8">
        <f t="shared" si="24"/>
        <v>0</v>
      </c>
    </row>
    <row r="81" spans="3:18" x14ac:dyDescent="0.25">
      <c r="C81" s="10" t="s">
        <v>94</v>
      </c>
      <c r="D81" s="1">
        <v>0</v>
      </c>
      <c r="E81" s="1">
        <v>0</v>
      </c>
      <c r="F81" s="1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/>
      <c r="R81" s="2">
        <f>SUM(F81:Q81)</f>
        <v>0</v>
      </c>
    </row>
    <row r="82" spans="3:18" x14ac:dyDescent="0.25">
      <c r="C82" s="16" t="s">
        <v>95</v>
      </c>
      <c r="D82" s="17">
        <f>+D9+D15+D25+D35+D44+D51+D61+D66+D69</f>
        <v>158671257</v>
      </c>
      <c r="E82" s="17">
        <f t="shared" ref="E82:Q82" si="29">+E9+E15+E25+E35+E44+E51+E61+E66+E69</f>
        <v>11298212.899999999</v>
      </c>
      <c r="F82" s="17">
        <f t="shared" si="29"/>
        <v>9189115.7400000002</v>
      </c>
      <c r="G82" s="18">
        <f t="shared" si="29"/>
        <v>10495084.83</v>
      </c>
      <c r="H82" s="18">
        <f t="shared" si="29"/>
        <v>15341190.299999999</v>
      </c>
      <c r="I82" s="18">
        <f>+I9+I15+I25+I35+I44+I51+I61+I66+I69</f>
        <v>10442036.699999999</v>
      </c>
      <c r="J82" s="18">
        <f t="shared" si="29"/>
        <v>11699668</v>
      </c>
      <c r="K82" s="18">
        <f t="shared" si="29"/>
        <v>14691868.499999998</v>
      </c>
      <c r="L82" s="18">
        <f t="shared" si="29"/>
        <v>0</v>
      </c>
      <c r="M82" s="18">
        <f t="shared" si="29"/>
        <v>0</v>
      </c>
      <c r="N82" s="18">
        <f t="shared" si="29"/>
        <v>0</v>
      </c>
      <c r="O82" s="18">
        <f t="shared" si="29"/>
        <v>0</v>
      </c>
      <c r="P82" s="18">
        <f t="shared" si="29"/>
        <v>0</v>
      </c>
      <c r="Q82" s="18">
        <f t="shared" si="29"/>
        <v>0</v>
      </c>
      <c r="R82" s="19">
        <f>SUM(F82:Q82)</f>
        <v>71858964.069999993</v>
      </c>
    </row>
    <row r="83" spans="3:18" x14ac:dyDescent="0.25">
      <c r="C83" t="s">
        <v>96</v>
      </c>
    </row>
    <row r="84" spans="3:18" x14ac:dyDescent="0.25">
      <c r="C84" t="s">
        <v>97</v>
      </c>
    </row>
    <row r="85" spans="3:18" x14ac:dyDescent="0.25">
      <c r="C85" t="s">
        <v>98</v>
      </c>
    </row>
    <row r="88" spans="3:18" x14ac:dyDescent="0.25">
      <c r="D88" s="35"/>
      <c r="E88" s="35"/>
      <c r="F88" s="35"/>
      <c r="G88" s="35"/>
      <c r="H88" s="20"/>
      <c r="I88" s="20"/>
      <c r="J88" s="36"/>
      <c r="K88" s="36"/>
      <c r="L88" s="36"/>
      <c r="M88" s="36"/>
      <c r="N88" s="20"/>
    </row>
    <row r="89" spans="3:18" ht="15.75" x14ac:dyDescent="0.25">
      <c r="D89" s="37" t="s">
        <v>99</v>
      </c>
      <c r="E89" s="37"/>
      <c r="F89" s="37"/>
      <c r="G89" s="37"/>
      <c r="J89" s="38" t="s">
        <v>102</v>
      </c>
      <c r="K89" s="38"/>
      <c r="L89" s="38"/>
      <c r="M89" s="38"/>
      <c r="N89" s="38"/>
      <c r="O89" s="38"/>
      <c r="P89" s="38"/>
      <c r="Q89" s="38"/>
    </row>
    <row r="90" spans="3:18" ht="15.75" x14ac:dyDescent="0.25">
      <c r="D90" s="39" t="s">
        <v>100</v>
      </c>
      <c r="E90" s="39"/>
      <c r="F90" s="39"/>
      <c r="G90" s="39"/>
      <c r="J90" s="39" t="s">
        <v>101</v>
      </c>
      <c r="K90" s="39"/>
      <c r="L90" s="39"/>
      <c r="M90" s="39"/>
      <c r="N90" s="39"/>
      <c r="O90" s="39"/>
      <c r="P90" s="39"/>
      <c r="Q90" s="39"/>
    </row>
  </sheetData>
  <mergeCells count="14">
    <mergeCell ref="D88:G88"/>
    <mergeCell ref="J88:M88"/>
    <mergeCell ref="D89:G89"/>
    <mergeCell ref="J89:Q89"/>
    <mergeCell ref="D90:G90"/>
    <mergeCell ref="J90:Q90"/>
    <mergeCell ref="C6:C7"/>
    <mergeCell ref="D6:D7"/>
    <mergeCell ref="E6:E7"/>
    <mergeCell ref="F6:R6"/>
    <mergeCell ref="C2:R2"/>
    <mergeCell ref="C3:R3"/>
    <mergeCell ref="C4:R4"/>
    <mergeCell ref="C5:R5"/>
  </mergeCells>
  <pageMargins left="0.7" right="0.7" top="0.75" bottom="0.75" header="0.3" footer="0.3"/>
  <pageSetup paperSize="5" scale="37" fitToHeight="0" orientation="landscape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Queliz</dc:creator>
  <cp:lastModifiedBy>Heiliany López</cp:lastModifiedBy>
  <cp:lastPrinted>2022-07-06T13:29:21Z</cp:lastPrinted>
  <dcterms:created xsi:type="dcterms:W3CDTF">2022-07-04T20:05:12Z</dcterms:created>
  <dcterms:modified xsi:type="dcterms:W3CDTF">2022-07-06T14:19:06Z</dcterms:modified>
</cp:coreProperties>
</file>