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DD409C5B-ADEF-4462-8146-132D52F3E14B}" xr6:coauthVersionLast="47" xr6:coauthVersionMax="47" xr10:uidLastSave="{00000000-0000-0000-0000-000000000000}"/>
  <bookViews>
    <workbookView xWindow="-120" yWindow="-120" windowWidth="20730" windowHeight="11160" xr2:uid="{96A627FA-4E77-459D-84B1-4381050FF971}"/>
  </bookViews>
  <sheets>
    <sheet name="Hoja1" sheetId="1" r:id="rId1"/>
  </sheets>
  <definedNames>
    <definedName name="_xlnm.Print_Area" localSheetId="0">Hoja1!$C$1:$R$96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5" i="1" l="1"/>
  <c r="I85" i="1"/>
  <c r="R84" i="1"/>
  <c r="Q83" i="1"/>
  <c r="P83" i="1"/>
  <c r="P76" i="1" s="1"/>
  <c r="O83" i="1"/>
  <c r="O76" i="1" s="1"/>
  <c r="N83" i="1"/>
  <c r="M83" i="1"/>
  <c r="L83" i="1"/>
  <c r="K83" i="1"/>
  <c r="J83" i="1"/>
  <c r="I83" i="1"/>
  <c r="H83" i="1"/>
  <c r="H76" i="1" s="1"/>
  <c r="G83" i="1"/>
  <c r="G76" i="1" s="1"/>
  <c r="F83" i="1"/>
  <c r="E83" i="1"/>
  <c r="D83" i="1"/>
  <c r="R82" i="1"/>
  <c r="R81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R79" i="1"/>
  <c r="R78" i="1"/>
  <c r="Q77" i="1"/>
  <c r="P77" i="1"/>
  <c r="O77" i="1"/>
  <c r="N77" i="1"/>
  <c r="M77" i="1"/>
  <c r="M76" i="1" s="1"/>
  <c r="L77" i="1"/>
  <c r="L76" i="1" s="1"/>
  <c r="K77" i="1"/>
  <c r="K76" i="1" s="1"/>
  <c r="J77" i="1"/>
  <c r="R77" i="1" s="1"/>
  <c r="I77" i="1"/>
  <c r="H77" i="1"/>
  <c r="G77" i="1"/>
  <c r="F77" i="1"/>
  <c r="E77" i="1"/>
  <c r="E76" i="1" s="1"/>
  <c r="D77" i="1"/>
  <c r="D76" i="1" s="1"/>
  <c r="Q76" i="1"/>
  <c r="N76" i="1"/>
  <c r="J76" i="1"/>
  <c r="I76" i="1"/>
  <c r="F76" i="1"/>
  <c r="R75" i="1"/>
  <c r="R74" i="1"/>
  <c r="R73" i="1"/>
  <c r="Q72" i="1"/>
  <c r="P72" i="1"/>
  <c r="O72" i="1"/>
  <c r="N72" i="1"/>
  <c r="M72" i="1"/>
  <c r="L72" i="1"/>
  <c r="K72" i="1"/>
  <c r="J72" i="1"/>
  <c r="R72" i="1" s="1"/>
  <c r="I72" i="1"/>
  <c r="H72" i="1"/>
  <c r="G72" i="1"/>
  <c r="F72" i="1"/>
  <c r="E72" i="1"/>
  <c r="D72" i="1"/>
  <c r="R71" i="1"/>
  <c r="R70" i="1"/>
  <c r="Q69" i="1"/>
  <c r="P69" i="1"/>
  <c r="O69" i="1"/>
  <c r="N69" i="1"/>
  <c r="M69" i="1"/>
  <c r="L69" i="1"/>
  <c r="K69" i="1"/>
  <c r="J69" i="1"/>
  <c r="I69" i="1"/>
  <c r="H69" i="1"/>
  <c r="G69" i="1"/>
  <c r="F69" i="1"/>
  <c r="R69" i="1" s="1"/>
  <c r="E69" i="1"/>
  <c r="D69" i="1"/>
  <c r="R68" i="1"/>
  <c r="R67" i="1"/>
  <c r="R66" i="1"/>
  <c r="R65" i="1"/>
  <c r="Q64" i="1"/>
  <c r="P64" i="1"/>
  <c r="O64" i="1"/>
  <c r="N64" i="1"/>
  <c r="M64" i="1"/>
  <c r="L64" i="1"/>
  <c r="K64" i="1"/>
  <c r="J64" i="1"/>
  <c r="I64" i="1"/>
  <c r="H64" i="1"/>
  <c r="G64" i="1"/>
  <c r="F64" i="1"/>
  <c r="R64" i="1" s="1"/>
  <c r="E64" i="1"/>
  <c r="D64" i="1"/>
  <c r="R63" i="1"/>
  <c r="R62" i="1"/>
  <c r="R61" i="1"/>
  <c r="R60" i="1"/>
  <c r="R59" i="1"/>
  <c r="R58" i="1"/>
  <c r="R57" i="1"/>
  <c r="R56" i="1"/>
  <c r="R55" i="1"/>
  <c r="Q54" i="1"/>
  <c r="P54" i="1"/>
  <c r="O54" i="1"/>
  <c r="N54" i="1"/>
  <c r="N11" i="1" s="1"/>
  <c r="M54" i="1"/>
  <c r="L54" i="1"/>
  <c r="K54" i="1"/>
  <c r="J54" i="1"/>
  <c r="I54" i="1"/>
  <c r="H54" i="1"/>
  <c r="G54" i="1"/>
  <c r="F54" i="1"/>
  <c r="E54" i="1"/>
  <c r="D54" i="1"/>
  <c r="R53" i="1"/>
  <c r="R52" i="1"/>
  <c r="R51" i="1"/>
  <c r="R50" i="1"/>
  <c r="R49" i="1"/>
  <c r="R48" i="1"/>
  <c r="Q47" i="1"/>
  <c r="P47" i="1"/>
  <c r="O47" i="1"/>
  <c r="N47" i="1"/>
  <c r="M47" i="1"/>
  <c r="L47" i="1"/>
  <c r="K47" i="1"/>
  <c r="J47" i="1"/>
  <c r="I47" i="1"/>
  <c r="H47" i="1"/>
  <c r="G47" i="1"/>
  <c r="F47" i="1"/>
  <c r="R47" i="1" s="1"/>
  <c r="E47" i="1"/>
  <c r="D47" i="1"/>
  <c r="R46" i="1"/>
  <c r="R45" i="1"/>
  <c r="R44" i="1"/>
  <c r="R43" i="1"/>
  <c r="R42" i="1"/>
  <c r="R41" i="1"/>
  <c r="R40" i="1"/>
  <c r="R39" i="1"/>
  <c r="Q38" i="1"/>
  <c r="P38" i="1"/>
  <c r="O38" i="1"/>
  <c r="N38" i="1"/>
  <c r="M38" i="1"/>
  <c r="L38" i="1"/>
  <c r="K38" i="1"/>
  <c r="J38" i="1"/>
  <c r="R38" i="1" s="1"/>
  <c r="I38" i="1"/>
  <c r="H38" i="1"/>
  <c r="G38" i="1"/>
  <c r="F38" i="1"/>
  <c r="E38" i="1"/>
  <c r="D38" i="1"/>
  <c r="R37" i="1"/>
  <c r="R36" i="1"/>
  <c r="R35" i="1"/>
  <c r="R34" i="1"/>
  <c r="R33" i="1"/>
  <c r="R32" i="1"/>
  <c r="R31" i="1"/>
  <c r="R30" i="1"/>
  <c r="R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E11" i="1" s="1"/>
  <c r="D28" i="1"/>
  <c r="R27" i="1"/>
  <c r="R26" i="1"/>
  <c r="R25" i="1"/>
  <c r="R24" i="1"/>
  <c r="R23" i="1"/>
  <c r="R22" i="1"/>
  <c r="R21" i="1"/>
  <c r="R20" i="1"/>
  <c r="R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R17" i="1"/>
  <c r="R16" i="1"/>
  <c r="R15" i="1"/>
  <c r="R14" i="1"/>
  <c r="R13" i="1"/>
  <c r="Q12" i="1"/>
  <c r="Q11" i="1" s="1"/>
  <c r="P12" i="1"/>
  <c r="O12" i="1"/>
  <c r="N12" i="1"/>
  <c r="M12" i="1"/>
  <c r="M85" i="1" s="1"/>
  <c r="L12" i="1"/>
  <c r="K12" i="1"/>
  <c r="J12" i="1"/>
  <c r="J11" i="1" s="1"/>
  <c r="I12" i="1"/>
  <c r="I11" i="1" s="1"/>
  <c r="H12" i="1"/>
  <c r="H85" i="1" s="1"/>
  <c r="G12" i="1"/>
  <c r="G85" i="1" s="1"/>
  <c r="F12" i="1"/>
  <c r="F85" i="1" s="1"/>
  <c r="E12" i="1"/>
  <c r="D12" i="1"/>
  <c r="D11" i="1" s="1"/>
  <c r="M11" i="1"/>
  <c r="F11" i="1"/>
  <c r="P85" i="1" l="1"/>
  <c r="O85" i="1"/>
  <c r="N85" i="1"/>
  <c r="L11" i="1"/>
  <c r="E85" i="1"/>
  <c r="R54" i="1"/>
  <c r="R28" i="1"/>
  <c r="R18" i="1"/>
  <c r="K11" i="1"/>
  <c r="R76" i="1"/>
  <c r="H11" i="1"/>
  <c r="J85" i="1"/>
  <c r="R12" i="1"/>
  <c r="K85" i="1"/>
  <c r="D85" i="1"/>
  <c r="L85" i="1"/>
  <c r="G11" i="1"/>
  <c r="R83" i="1"/>
  <c r="O11" i="1"/>
  <c r="P11" i="1"/>
  <c r="R11" i="1" l="1"/>
  <c r="R85" i="1"/>
</calcChain>
</file>

<file path=xl/sharedStrings.xml><?xml version="1.0" encoding="utf-8"?>
<sst xmlns="http://schemas.openxmlformats.org/spreadsheetml/2006/main" count="105" uniqueCount="105">
  <si>
    <t>Ministerio de Educación Superior Ciencia y Tecnología (MESCyT)</t>
  </si>
  <si>
    <t>Instituto de Innovación en Biotecnología e Industria (IIBI)</t>
  </si>
  <si>
    <t>Año 2022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</si>
  <si>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</si>
  <si>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</si>
  <si>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</si>
  <si>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</si>
  <si>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</si>
  <si>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</si>
  <si>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</si>
  <si>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</si>
  <si>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</si>
  <si>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</si>
  <si>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</si>
  <si>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</si>
  <si>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</si>
  <si>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</si>
  <si>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</si>
  <si>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</si>
  <si>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</si>
  <si>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</si>
  <si>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</si>
  <si>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</si>
  <si>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</si>
  <si>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</si>
  <si>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</si>
  <si>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</si>
  <si>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</si>
  <si>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</si>
  <si>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</si>
  <si>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</si>
  <si>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</si>
  <si>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</si>
  <si>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</si>
  <si>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</si>
  <si>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</si>
  <si>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</si>
  <si>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</si>
  <si>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</si>
  <si>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</si>
  <si>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</si>
  <si>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</si>
  <si>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</si>
  <si>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</si>
  <si>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</si>
  <si>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</si>
  <si>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</si>
  <si>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</si>
  <si>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</si>
  <si>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</si>
  <si>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</si>
  <si>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</si>
  <si>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</si>
  <si>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</si>
  <si>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</si>
  <si>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</si>
  <si>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</si>
  <si>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</si>
  <si>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</si>
  <si>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</si>
  <si>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</si>
  <si>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</si>
  <si>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</si>
  <si>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</si>
  <si>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</si>
  <si>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</si>
  <si>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</si>
  <si>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</si>
  <si>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</si>
  <si>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</si>
  <si>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</si>
  <si>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</si>
  <si>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</si>
  <si>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</si>
  <si>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</si>
  <si>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</si>
  <si>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</si>
  <si>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</si>
  <si>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</si>
  <si>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</si>
  <si>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</si>
  <si>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</si>
  <si>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</si>
  <si>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</si>
  <si>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</si>
  <si>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</si>
  <si>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</si>
  <si>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</si>
  <si>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</si>
  <si>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</si>
  <si>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</si>
  <si>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</si>
  <si>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</si>
  <si>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</si>
  <si>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</si>
  <si>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</si>
  <si>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</si>
  <si>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</si>
  <si>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Fecha de registro: Desde el 1 de enero del 2022</t>
  </si>
  <si>
    <t xml:space="preserve"> Licda. Tania Quéliz</t>
  </si>
  <si>
    <t>Enc. De Presupuesto</t>
  </si>
  <si>
    <t>Enc.  Financiero</t>
  </si>
  <si>
    <t>Nelson Johnson, M.A.</t>
  </si>
  <si>
    <t>Fecha de imputación: hasta el 31 de julio del 2022</t>
  </si>
  <si>
    <t>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</si>
</sst>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0" applyNumberFormat="1"/>
    <xf numFmtId="164" fontId="0" fillId="0" borderId="0" xfId="1" applyFont="1"/>
    <xf numFmtId="164" fontId="2" fillId="3" borderId="2" xfId="1" applyFont="1" applyFill="1" applyBorder="1" applyAlignment="1">
      <alignment horizontal="center"/>
    </xf>
    <xf numFmtId="164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4" fontId="3" fillId="0" borderId="8" xfId="1" applyFont="1" applyBorder="1"/>
    <xf numFmtId="0" fontId="3" fillId="0" borderId="0" xfId="0" applyFont="1" applyAlignment="1">
      <alignment horizontal="left" indent="1"/>
    </xf>
    <xf numFmtId="164" fontId="3" fillId="0" borderId="0" xfId="1" applyFont="1"/>
    <xf numFmtId="0" fontId="3" fillId="0" borderId="0" xfId="0" applyFont="1"/>
    <xf numFmtId="0" fontId="0" fillId="0" borderId="0" xfId="0" applyAlignment="1">
      <alignment horizontal="left" indent="2"/>
    </xf>
    <xf numFmtId="164" fontId="0" fillId="0" borderId="9" xfId="1" applyFont="1" applyBorder="1"/>
    <xf numFmtId="0" fontId="0" fillId="0" borderId="10" xfId="0" applyBorder="1"/>
    <xf numFmtId="165" fontId="0" fillId="0" borderId="0" xfId="0" applyNumberFormat="1"/>
    <xf numFmtId="164" fontId="3" fillId="0" borderId="8" xfId="0" applyNumberFormat="1" applyFont="1" applyBorder="1"/>
    <xf numFmtId="165" fontId="3" fillId="0" borderId="8" xfId="0" applyNumberFormat="1" applyFont="1" applyBorder="1"/>
    <xf numFmtId="0" fontId="2" fillId="2" borderId="11" xfId="0" applyFont="1" applyFill="1" applyBorder="1" applyAlignment="1">
      <alignment vertical="center"/>
    </xf>
    <xf numFmtId="164" fontId="3" fillId="2" borderId="11" xfId="0" applyNumberFormat="1" applyFont="1" applyFill="1" applyBorder="1"/>
    <xf numFmtId="165" fontId="3" fillId="2" borderId="11" xfId="0" applyNumberFormat="1" applyFont="1" applyFill="1" applyBorder="1"/>
    <xf numFmtId="164" fontId="3" fillId="2" borderId="11" xfId="1" applyFont="1" applyFill="1" applyBorder="1"/>
    <xf numFmtId="164" fontId="0" fillId="0" borderId="0" xfId="1" applyFont="1" applyAlignment="1">
      <alignment wrapText="1"/>
    </xf>
    <xf numFmtId="0" fontId="2" fillId="2" borderId="2" xfId="0" applyFont="1" applyFill="1" applyBorder="1" applyAlignment="1">
      <alignment horizontal="left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6" xfId="1" applyFont="1" applyFill="1" applyBorder="1" applyAlignment="1">
      <alignment horizontal="center" vertical="center" wrapText="1"/>
    </xf>
    <xf numFmtId="164" fontId="2" fillId="3" borderId="3" xfId="1" applyFont="1" applyFill="1" applyBorder="1" applyAlignment="1">
      <alignment horizontal="center" vertical="center"/>
    </xf>
    <xf numFmtId="164" fontId="2" fillId="3" borderId="4" xfId="1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1059602</xdr:colOff>
      <xdr:row>2</xdr:row>
      <xdr:rowOff>34925</xdr:rowOff>
    </xdr:from>
    <xdr:ext cx="2246166" cy="998296"/>
    <xdr:pic>
      <xdr:nvPicPr>
        <xdr:cNvPr id="2" name="Imagen 1">
          <a:extLst>
            <a:ext uri="{FF2B5EF4-FFF2-40B4-BE49-F238E27FC236}">
              <a16:creationId xmlns:a16="http://schemas.microsoft.com/office/drawing/2014/main" id="{A656DE04-E8B3-48FC-9F13-8436422EA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68161" y="567679"/>
          <a:ext cx="2246166" cy="998296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4254500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8553FB-2502-4D4F-9E95-D30028DFE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1275"/>
          <a:ext cx="4191000" cy="167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B7BA5-9C3A-48C9-8D7F-ACE156BF7499}">
  <sheetPr>
    <pageSetUpPr fitToPage="1"/>
  </sheetPr>
  <dimension ref="C1:T108"/>
  <sheetViews>
    <sheetView tabSelected="1" topLeftCell="D69" zoomScale="50" zoomScaleNormal="50" zoomScaleSheetLayoutView="40" workbookViewId="0">
      <selection activeCell="P108" sqref="P108"/>
    </sheetView>
  </sheetViews>
  <sheetFormatPr baseColWidth="10" defaultColWidth="11.42578125" defaultRowHeight="15" x14ac:dyDescent="0.25"/>
  <cols>
    <col min="3" max="3" width="107.85546875" customWidth="1"/>
    <col min="4" max="4" width="31.5703125" style="1" bestFit="1" customWidth="1"/>
    <col min="5" max="5" width="34" style="1" bestFit="1" customWidth="1"/>
    <col min="6" max="6" width="21.85546875" style="2" bestFit="1" customWidth="1"/>
    <col min="7" max="7" width="23.42578125" style="2" bestFit="1" customWidth="1"/>
    <col min="8" max="8" width="22.85546875" style="2" bestFit="1" customWidth="1"/>
    <col min="9" max="9" width="23.42578125" style="2" bestFit="1" customWidth="1"/>
    <col min="10" max="11" width="21.7109375" style="2" bestFit="1" customWidth="1"/>
    <col min="12" max="12" width="21.7109375" style="2" customWidth="1"/>
    <col min="13" max="13" width="13.7109375" style="2" bestFit="1" customWidth="1"/>
    <col min="14" max="14" width="17.5703125" style="2" bestFit="1" customWidth="1"/>
    <col min="15" max="15" width="13.42578125" style="2" customWidth="1"/>
    <col min="16" max="16" width="17.7109375" style="2" bestFit="1" customWidth="1"/>
    <col min="17" max="17" width="16.140625" style="2" bestFit="1" customWidth="1"/>
    <col min="18" max="18" width="23.42578125" style="2" bestFit="1" customWidth="1"/>
    <col min="19" max="19" width="15.140625" bestFit="1" customWidth="1"/>
    <col min="20" max="20" width="14.140625" bestFit="1" customWidth="1"/>
  </cols>
  <sheetData>
    <row r="1" spans="3:20" ht="26.25" customHeight="1" x14ac:dyDescent="0.25"/>
    <row r="3" spans="3:20" ht="28.5" customHeight="1" x14ac:dyDescent="0.25">
      <c r="C3" s="27" t="s">
        <v>0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3:20" ht="21" customHeight="1" x14ac:dyDescent="0.25">
      <c r="C4" s="29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3:20" ht="15.75" x14ac:dyDescent="0.25">
      <c r="C5" s="31" t="s">
        <v>2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3:20" ht="21.75" customHeight="1" x14ac:dyDescent="0.25">
      <c r="C6" s="33" t="s">
        <v>3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3:20" ht="15.75" customHeight="1" x14ac:dyDescent="0.25">
      <c r="C7" s="34" t="s">
        <v>4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9" spans="3:20" ht="25.5" customHeight="1" x14ac:dyDescent="0.25">
      <c r="C9" s="21" t="s">
        <v>5</v>
      </c>
      <c r="D9" s="22" t="s">
        <v>6</v>
      </c>
      <c r="E9" s="22" t="s">
        <v>7</v>
      </c>
      <c r="F9" s="24" t="s">
        <v>8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6"/>
    </row>
    <row r="10" spans="3:20" x14ac:dyDescent="0.25">
      <c r="C10" s="21"/>
      <c r="D10" s="23"/>
      <c r="E10" s="23"/>
      <c r="F10" s="3" t="s">
        <v>9</v>
      </c>
      <c r="G10" s="3" t="s">
        <v>10</v>
      </c>
      <c r="H10" s="3" t="s">
        <v>11</v>
      </c>
      <c r="I10" s="3" t="s">
        <v>12</v>
      </c>
      <c r="J10" s="4" t="s">
        <v>13</v>
      </c>
      <c r="K10" s="3" t="s">
        <v>14</v>
      </c>
      <c r="L10" s="4" t="s">
        <v>15</v>
      </c>
      <c r="M10" s="3" t="s">
        <v>16</v>
      </c>
      <c r="N10" s="3" t="s">
        <v>17</v>
      </c>
      <c r="O10" s="3" t="s">
        <v>18</v>
      </c>
      <c r="P10" s="3" t="s">
        <v>19</v>
      </c>
      <c r="Q10" s="4" t="s">
        <v>20</v>
      </c>
      <c r="R10" s="3" t="s">
        <v>21</v>
      </c>
    </row>
    <row r="11" spans="3:20" x14ac:dyDescent="0.25">
      <c r="C11" s="5" t="s">
        <v>22</v>
      </c>
      <c r="D11" s="6">
        <f>SUM(D12+D18+D28+D38+D47+D54+D64+D69+D72)</f>
        <v>158671257</v>
      </c>
      <c r="E11" s="6">
        <f t="shared" ref="E11" si="0">SUM(E12+E18+E28+E38+E47+E54+E64+E69+E72)</f>
        <v>11298212.899999999</v>
      </c>
      <c r="F11" s="6">
        <f>SUM(F12+F18+F28+F38+F47+F54+F64+F69+F72)</f>
        <v>9189115.7400000002</v>
      </c>
      <c r="G11" s="6">
        <f t="shared" ref="G11:Q11" si="1">SUM(G12+G18+G28+G38+G47+G54+G64+G69+G72)</f>
        <v>10495084.83</v>
      </c>
      <c r="H11" s="6">
        <f t="shared" si="1"/>
        <v>15341190.299999999</v>
      </c>
      <c r="I11" s="6">
        <f t="shared" si="1"/>
        <v>10442036.699999999</v>
      </c>
      <c r="J11" s="6">
        <f t="shared" si="1"/>
        <v>11699668</v>
      </c>
      <c r="K11" s="6">
        <f t="shared" si="1"/>
        <v>14691868.499999998</v>
      </c>
      <c r="L11" s="6">
        <f t="shared" si="1"/>
        <v>13272623.960000001</v>
      </c>
      <c r="M11" s="6">
        <f t="shared" si="1"/>
        <v>0</v>
      </c>
      <c r="N11" s="6">
        <f t="shared" si="1"/>
        <v>0</v>
      </c>
      <c r="O11" s="6">
        <f t="shared" si="1"/>
        <v>0</v>
      </c>
      <c r="P11" s="6">
        <f t="shared" si="1"/>
        <v>0</v>
      </c>
      <c r="Q11" s="6">
        <f t="shared" si="1"/>
        <v>0</v>
      </c>
      <c r="R11" s="6">
        <f>SUM(F11:Q11)</f>
        <v>85131588.030000001</v>
      </c>
      <c r="S11" s="2"/>
      <c r="T11" s="1"/>
    </row>
    <row r="12" spans="3:20" s="9" customFormat="1" x14ac:dyDescent="0.25">
      <c r="C12" s="7" t="s">
        <v>23</v>
      </c>
      <c r="D12" s="8">
        <f t="shared" ref="D12" si="2">SUM(D13:D17)</f>
        <v>103383553</v>
      </c>
      <c r="E12" s="8">
        <f>SUM(E13:E17)</f>
        <v>2140617.13</v>
      </c>
      <c r="F12" s="8">
        <f>SUM(F13:F17)</f>
        <v>7995019.9900000002</v>
      </c>
      <c r="G12" s="8">
        <f t="shared" ref="G12:Q12" si="3">SUM(G13:G17)</f>
        <v>7994768.6400000006</v>
      </c>
      <c r="H12" s="8">
        <f t="shared" si="3"/>
        <v>9909792.1600000001</v>
      </c>
      <c r="I12" s="8">
        <f t="shared" si="3"/>
        <v>7603985.1600000001</v>
      </c>
      <c r="J12" s="8">
        <f t="shared" si="3"/>
        <v>7944125.1699999999</v>
      </c>
      <c r="K12" s="8">
        <f t="shared" si="3"/>
        <v>10138924.209999999</v>
      </c>
      <c r="L12" s="8">
        <f t="shared" si="3"/>
        <v>9500476.1600000001</v>
      </c>
      <c r="M12" s="8">
        <f t="shared" si="3"/>
        <v>0</v>
      </c>
      <c r="N12" s="8">
        <f t="shared" si="3"/>
        <v>0</v>
      </c>
      <c r="O12" s="8">
        <f t="shared" si="3"/>
        <v>0</v>
      </c>
      <c r="P12" s="8">
        <f t="shared" si="3"/>
        <v>0</v>
      </c>
      <c r="Q12" s="8">
        <f t="shared" si="3"/>
        <v>0</v>
      </c>
      <c r="R12" s="8">
        <f>SUM(F12:Q12)</f>
        <v>61087091.489999995</v>
      </c>
    </row>
    <row r="13" spans="3:20" x14ac:dyDescent="0.25">
      <c r="C13" s="10" t="s">
        <v>24</v>
      </c>
      <c r="D13" s="1">
        <v>87224020</v>
      </c>
      <c r="E13" s="1">
        <v>2140617.13</v>
      </c>
      <c r="F13" s="2">
        <v>6671696.9100000001</v>
      </c>
      <c r="G13" s="2">
        <v>6671346.9100000001</v>
      </c>
      <c r="H13" s="2">
        <v>8589550.8599999994</v>
      </c>
      <c r="I13" s="2">
        <v>6359246.7199999997</v>
      </c>
      <c r="J13" s="2">
        <v>6627786.9100000001</v>
      </c>
      <c r="K13" s="2">
        <v>8800412.9499999993</v>
      </c>
      <c r="L13" s="2">
        <v>8138366.1399999997</v>
      </c>
      <c r="R13" s="2">
        <f t="shared" ref="R13:R76" si="4">SUM(F13:Q13)</f>
        <v>51858407.400000006</v>
      </c>
    </row>
    <row r="14" spans="3:20" x14ac:dyDescent="0.25">
      <c r="C14" s="10" t="s">
        <v>25</v>
      </c>
      <c r="D14" s="1">
        <v>3404394</v>
      </c>
      <c r="E14" s="1">
        <v>0</v>
      </c>
      <c r="F14" s="2">
        <v>310000</v>
      </c>
      <c r="G14" s="11">
        <v>310000</v>
      </c>
      <c r="H14" s="2">
        <v>310000</v>
      </c>
      <c r="I14" s="2">
        <v>310000</v>
      </c>
      <c r="J14" s="2">
        <v>310000</v>
      </c>
      <c r="K14" s="2">
        <v>310000</v>
      </c>
      <c r="L14" s="2">
        <v>310000</v>
      </c>
      <c r="R14" s="2">
        <f t="shared" si="4"/>
        <v>2170000</v>
      </c>
    </row>
    <row r="15" spans="3:20" x14ac:dyDescent="0.25">
      <c r="C15" s="10" t="s">
        <v>26</v>
      </c>
      <c r="D15" s="1">
        <v>432000</v>
      </c>
      <c r="E15" s="1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R15" s="2">
        <f t="shared" si="4"/>
        <v>0</v>
      </c>
      <c r="S15" s="12"/>
    </row>
    <row r="16" spans="3:20" x14ac:dyDescent="0.25">
      <c r="C16" s="10" t="s">
        <v>27</v>
      </c>
      <c r="D16" s="1">
        <v>0</v>
      </c>
      <c r="E16" s="1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R16" s="2">
        <f t="shared" si="4"/>
        <v>0</v>
      </c>
    </row>
    <row r="17" spans="3:18" x14ac:dyDescent="0.25">
      <c r="C17" s="10" t="s">
        <v>28</v>
      </c>
      <c r="D17" s="1">
        <v>12323139</v>
      </c>
      <c r="E17" s="1">
        <v>0</v>
      </c>
      <c r="F17" s="2">
        <v>1013323.08</v>
      </c>
      <c r="G17" s="2">
        <v>1013421.73</v>
      </c>
      <c r="H17" s="2">
        <v>1010241.3</v>
      </c>
      <c r="I17" s="2">
        <v>934738.44</v>
      </c>
      <c r="J17" s="2">
        <v>1006338.26</v>
      </c>
      <c r="K17" s="2">
        <v>1028511.26</v>
      </c>
      <c r="L17" s="2">
        <v>1052110.02</v>
      </c>
      <c r="R17" s="2">
        <f t="shared" si="4"/>
        <v>7058684.0899999999</v>
      </c>
    </row>
    <row r="18" spans="3:18" s="9" customFormat="1" x14ac:dyDescent="0.25">
      <c r="C18" s="7" t="s">
        <v>29</v>
      </c>
      <c r="D18" s="8">
        <f t="shared" ref="D18" si="5">SUM(D19:D27)</f>
        <v>25984000</v>
      </c>
      <c r="E18" s="8">
        <f>SUM(E19:E27)</f>
        <v>3224430.71</v>
      </c>
      <c r="F18" s="8">
        <f>SUM(F19:F27)</f>
        <v>1194095.75</v>
      </c>
      <c r="G18" s="8">
        <f t="shared" ref="G18:Q18" si="6">SUM(G19:G27)</f>
        <v>1873126.8399999999</v>
      </c>
      <c r="H18" s="8">
        <f t="shared" si="6"/>
        <v>3855226.1100000003</v>
      </c>
      <c r="I18" s="8">
        <f t="shared" si="6"/>
        <v>2449417.4699999997</v>
      </c>
      <c r="J18" s="8">
        <f t="shared" si="6"/>
        <v>2011606.05</v>
      </c>
      <c r="K18" s="8">
        <f t="shared" si="6"/>
        <v>2811299.8</v>
      </c>
      <c r="L18" s="8">
        <f t="shared" si="6"/>
        <v>2576208.0099999998</v>
      </c>
      <c r="M18" s="8">
        <f t="shared" si="6"/>
        <v>0</v>
      </c>
      <c r="N18" s="8">
        <f t="shared" si="6"/>
        <v>0</v>
      </c>
      <c r="O18" s="8">
        <f t="shared" si="6"/>
        <v>0</v>
      </c>
      <c r="P18" s="8">
        <f t="shared" si="6"/>
        <v>0</v>
      </c>
      <c r="Q18" s="8">
        <f t="shared" si="6"/>
        <v>0</v>
      </c>
      <c r="R18" s="8">
        <f t="shared" si="4"/>
        <v>16770980.029999999</v>
      </c>
    </row>
    <row r="19" spans="3:18" x14ac:dyDescent="0.25">
      <c r="C19" s="10" t="s">
        <v>30</v>
      </c>
      <c r="D19" s="1">
        <v>12044000</v>
      </c>
      <c r="E19" s="1">
        <v>0</v>
      </c>
      <c r="F19" s="2">
        <v>865583.75</v>
      </c>
      <c r="G19" s="2">
        <v>1000903.63</v>
      </c>
      <c r="H19" s="2">
        <v>1008438.29</v>
      </c>
      <c r="I19" s="2">
        <v>969746.99</v>
      </c>
      <c r="J19" s="2">
        <v>1099032.57</v>
      </c>
      <c r="K19" s="2">
        <v>1009819.06</v>
      </c>
      <c r="L19" s="2">
        <v>1359587.09</v>
      </c>
      <c r="R19" s="2">
        <f t="shared" si="4"/>
        <v>7313111.3800000008</v>
      </c>
    </row>
    <row r="20" spans="3:18" x14ac:dyDescent="0.25">
      <c r="C20" s="10" t="s">
        <v>31</v>
      </c>
      <c r="D20" s="1">
        <v>380000</v>
      </c>
      <c r="E20" s="1">
        <v>-120000</v>
      </c>
      <c r="F20" s="2">
        <v>0</v>
      </c>
      <c r="G20" s="2">
        <v>69768</v>
      </c>
      <c r="H20" s="2">
        <v>0</v>
      </c>
      <c r="I20" s="2">
        <v>0</v>
      </c>
      <c r="J20" s="2">
        <v>13570</v>
      </c>
      <c r="K20" s="2">
        <v>0</v>
      </c>
      <c r="L20" s="2">
        <v>0</v>
      </c>
      <c r="R20" s="2">
        <f t="shared" si="4"/>
        <v>83338</v>
      </c>
    </row>
    <row r="21" spans="3:18" x14ac:dyDescent="0.25">
      <c r="C21" s="10" t="s">
        <v>32</v>
      </c>
      <c r="D21" s="1">
        <v>100000</v>
      </c>
      <c r="E21" s="1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f t="shared" si="4"/>
        <v>0</v>
      </c>
    </row>
    <row r="22" spans="3:18" x14ac:dyDescent="0.25">
      <c r="C22" s="10" t="s">
        <v>33</v>
      </c>
      <c r="D22" s="1">
        <v>50000</v>
      </c>
      <c r="E22" s="1">
        <v>0</v>
      </c>
      <c r="F22" s="2">
        <v>0</v>
      </c>
      <c r="G22" s="2">
        <v>0</v>
      </c>
      <c r="H22" s="2">
        <v>0</v>
      </c>
      <c r="I22" s="2">
        <v>0</v>
      </c>
      <c r="J22" s="2">
        <v>427.35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f t="shared" si="4"/>
        <v>427.35</v>
      </c>
    </row>
    <row r="23" spans="3:18" x14ac:dyDescent="0.25">
      <c r="C23" s="10" t="s">
        <v>34</v>
      </c>
      <c r="D23" s="1">
        <v>0</v>
      </c>
      <c r="E23" s="1">
        <v>860000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45597.56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f t="shared" si="4"/>
        <v>45597.56</v>
      </c>
    </row>
    <row r="24" spans="3:18" x14ac:dyDescent="0.25">
      <c r="C24" s="10" t="s">
        <v>35</v>
      </c>
      <c r="D24" s="1">
        <v>1310000</v>
      </c>
      <c r="E24" s="1">
        <v>0</v>
      </c>
      <c r="F24" s="2">
        <v>0</v>
      </c>
      <c r="G24" s="2">
        <v>0</v>
      </c>
      <c r="H24" s="2">
        <v>0</v>
      </c>
      <c r="I24" s="2">
        <v>1045102.98</v>
      </c>
      <c r="J24" s="2">
        <v>0</v>
      </c>
      <c r="K24" s="2">
        <v>0</v>
      </c>
      <c r="L24" s="2">
        <v>0</v>
      </c>
      <c r="R24" s="2">
        <f t="shared" si="4"/>
        <v>1045102.98</v>
      </c>
    </row>
    <row r="25" spans="3:18" x14ac:dyDescent="0.25">
      <c r="C25" s="10" t="s">
        <v>36</v>
      </c>
      <c r="D25" s="1">
        <v>2700000</v>
      </c>
      <c r="E25" s="1">
        <v>4426460</v>
      </c>
      <c r="F25" s="2">
        <v>0</v>
      </c>
      <c r="G25" s="2">
        <v>45135</v>
      </c>
      <c r="H25" s="2">
        <v>1489121.3900000001</v>
      </c>
      <c r="I25" s="2">
        <v>427487.5</v>
      </c>
      <c r="J25" s="2">
        <v>42504.14</v>
      </c>
      <c r="K25" s="2">
        <v>1147003.18</v>
      </c>
      <c r="L25" s="2">
        <v>235884.21</v>
      </c>
      <c r="R25" s="2">
        <f t="shared" si="4"/>
        <v>3387135.42</v>
      </c>
    </row>
    <row r="26" spans="3:18" x14ac:dyDescent="0.25">
      <c r="C26" s="10" t="s">
        <v>37</v>
      </c>
      <c r="D26" s="1">
        <v>2850000</v>
      </c>
      <c r="E26" s="1">
        <v>297970.71000000002</v>
      </c>
      <c r="F26" s="2">
        <v>0</v>
      </c>
      <c r="G26" s="2">
        <v>276175.21000000002</v>
      </c>
      <c r="H26" s="2">
        <v>192700.01</v>
      </c>
      <c r="I26" s="2">
        <v>7080</v>
      </c>
      <c r="J26" s="2">
        <v>282119.99</v>
      </c>
      <c r="K26" s="2">
        <v>22184</v>
      </c>
      <c r="L26" s="2">
        <v>52784.71</v>
      </c>
      <c r="R26" s="2">
        <f t="shared" si="4"/>
        <v>833043.91999999993</v>
      </c>
    </row>
    <row r="27" spans="3:18" x14ac:dyDescent="0.25">
      <c r="C27" s="10" t="s">
        <v>38</v>
      </c>
      <c r="D27" s="1">
        <v>6550000</v>
      </c>
      <c r="E27" s="1">
        <v>-2240000</v>
      </c>
      <c r="F27" s="2">
        <v>328512</v>
      </c>
      <c r="G27" s="2">
        <v>481145</v>
      </c>
      <c r="H27" s="2">
        <v>1164966.42</v>
      </c>
      <c r="I27" s="2">
        <v>0</v>
      </c>
      <c r="J27" s="2">
        <v>573952</v>
      </c>
      <c r="K27" s="2">
        <v>586696</v>
      </c>
      <c r="L27" s="2">
        <v>927952</v>
      </c>
      <c r="R27" s="2">
        <f t="shared" si="4"/>
        <v>4063223.42</v>
      </c>
    </row>
    <row r="28" spans="3:18" s="9" customFormat="1" x14ac:dyDescent="0.25">
      <c r="C28" s="7" t="s">
        <v>39</v>
      </c>
      <c r="D28" s="8">
        <f t="shared" ref="D28" si="7">SUM(D29:D37)</f>
        <v>16740000</v>
      </c>
      <c r="E28" s="8">
        <f>SUM(E29:E37)</f>
        <v>-216834.94</v>
      </c>
      <c r="F28" s="8">
        <f>SUM(F29:F37)</f>
        <v>0</v>
      </c>
      <c r="G28" s="8">
        <f t="shared" ref="G28:Q28" si="8">SUM(G29:G37)</f>
        <v>497563.99</v>
      </c>
      <c r="H28" s="8">
        <f t="shared" si="8"/>
        <v>1386219.17</v>
      </c>
      <c r="I28" s="8">
        <f t="shared" si="8"/>
        <v>388634.07</v>
      </c>
      <c r="J28" s="8">
        <f t="shared" si="8"/>
        <v>1683640.51</v>
      </c>
      <c r="K28" s="8">
        <f t="shared" si="8"/>
        <v>1345820.57</v>
      </c>
      <c r="L28" s="8">
        <f t="shared" si="8"/>
        <v>1195939.79</v>
      </c>
      <c r="M28" s="8">
        <f t="shared" si="8"/>
        <v>0</v>
      </c>
      <c r="N28" s="8">
        <f t="shared" si="8"/>
        <v>0</v>
      </c>
      <c r="O28" s="8">
        <f t="shared" si="8"/>
        <v>0</v>
      </c>
      <c r="P28" s="8">
        <f t="shared" si="8"/>
        <v>0</v>
      </c>
      <c r="Q28" s="8">
        <f t="shared" si="8"/>
        <v>0</v>
      </c>
      <c r="R28" s="8">
        <f t="shared" si="4"/>
        <v>6497818.1000000006</v>
      </c>
    </row>
    <row r="29" spans="3:18" x14ac:dyDescent="0.25">
      <c r="C29" s="10" t="s">
        <v>40</v>
      </c>
      <c r="D29" s="1">
        <v>500000</v>
      </c>
      <c r="E29" s="1">
        <v>70000</v>
      </c>
      <c r="F29" s="2">
        <v>0</v>
      </c>
      <c r="G29" s="2">
        <v>0</v>
      </c>
      <c r="H29" s="2">
        <v>53360</v>
      </c>
      <c r="I29" s="2">
        <v>31250.400000000001</v>
      </c>
      <c r="J29" s="2">
        <v>0</v>
      </c>
      <c r="K29" s="2">
        <v>66921.91</v>
      </c>
      <c r="L29" s="2">
        <v>48145.47</v>
      </c>
      <c r="R29" s="2">
        <f t="shared" si="4"/>
        <v>199677.78</v>
      </c>
    </row>
    <row r="30" spans="3:18" x14ac:dyDescent="0.25">
      <c r="C30" s="10" t="s">
        <v>41</v>
      </c>
      <c r="D30" s="1">
        <v>160000</v>
      </c>
      <c r="E30" s="1">
        <v>132000</v>
      </c>
      <c r="F30" s="2">
        <v>0</v>
      </c>
      <c r="G30" s="2">
        <v>0</v>
      </c>
      <c r="H30" s="2">
        <v>0</v>
      </c>
      <c r="I30" s="2">
        <v>0</v>
      </c>
      <c r="J30" s="2">
        <v>49265</v>
      </c>
      <c r="K30" s="2">
        <v>0</v>
      </c>
      <c r="L30" s="2">
        <v>0</v>
      </c>
      <c r="R30" s="2">
        <f t="shared" si="4"/>
        <v>49265</v>
      </c>
    </row>
    <row r="31" spans="3:18" x14ac:dyDescent="0.25">
      <c r="C31" s="10" t="s">
        <v>42</v>
      </c>
      <c r="D31" s="1">
        <v>600000</v>
      </c>
      <c r="E31" s="1">
        <v>200000</v>
      </c>
      <c r="F31" s="2">
        <v>0</v>
      </c>
      <c r="G31" s="2">
        <v>35551.040000000001</v>
      </c>
      <c r="H31" s="2">
        <v>44651.199999999997</v>
      </c>
      <c r="I31" s="2">
        <v>39075.699999999997</v>
      </c>
      <c r="J31" s="2">
        <v>0</v>
      </c>
      <c r="K31" s="2">
        <v>67555</v>
      </c>
      <c r="L31" s="2">
        <v>0</v>
      </c>
      <c r="R31" s="2">
        <f t="shared" si="4"/>
        <v>186832.94</v>
      </c>
    </row>
    <row r="32" spans="3:18" x14ac:dyDescent="0.25">
      <c r="C32" s="10" t="s">
        <v>43</v>
      </c>
      <c r="D32" s="1">
        <v>150000</v>
      </c>
      <c r="E32" s="1">
        <v>-72200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R32" s="2">
        <f t="shared" si="4"/>
        <v>0</v>
      </c>
    </row>
    <row r="33" spans="3:18" x14ac:dyDescent="0.25">
      <c r="C33" s="10" t="s">
        <v>44</v>
      </c>
      <c r="D33" s="1">
        <v>595000</v>
      </c>
      <c r="E33" s="1">
        <v>-122000</v>
      </c>
      <c r="F33" s="2">
        <v>0</v>
      </c>
      <c r="G33" s="2">
        <v>0</v>
      </c>
      <c r="H33" s="2">
        <v>72068.45</v>
      </c>
      <c r="I33" s="2">
        <v>16070.18</v>
      </c>
      <c r="J33" s="2">
        <v>0</v>
      </c>
      <c r="K33" s="2">
        <v>4920.6000000000004</v>
      </c>
      <c r="L33" s="2">
        <v>155826.07999999999</v>
      </c>
      <c r="R33" s="2">
        <f t="shared" si="4"/>
        <v>248885.31</v>
      </c>
    </row>
    <row r="34" spans="3:18" x14ac:dyDescent="0.25">
      <c r="C34" s="10" t="s">
        <v>45</v>
      </c>
      <c r="D34" s="1">
        <v>1040000</v>
      </c>
      <c r="E34" s="1">
        <v>-52774.94</v>
      </c>
      <c r="F34" s="2">
        <v>0</v>
      </c>
      <c r="G34" s="2">
        <v>968.63</v>
      </c>
      <c r="H34" s="2">
        <v>14224.9</v>
      </c>
      <c r="I34" s="2">
        <v>0</v>
      </c>
      <c r="J34" s="2">
        <v>143370</v>
      </c>
      <c r="K34" s="2">
        <v>1766.91</v>
      </c>
      <c r="L34" s="2">
        <v>105034.16</v>
      </c>
      <c r="R34" s="2">
        <f t="shared" si="4"/>
        <v>265364.59999999998</v>
      </c>
    </row>
    <row r="35" spans="3:18" x14ac:dyDescent="0.25">
      <c r="C35" s="10" t="s">
        <v>46</v>
      </c>
      <c r="D35" s="1">
        <v>9130000</v>
      </c>
      <c r="E35" s="1">
        <v>149160</v>
      </c>
      <c r="F35" s="2">
        <v>0</v>
      </c>
      <c r="G35" s="2">
        <v>300099.59000000003</v>
      </c>
      <c r="H35" s="2">
        <v>1054241.19</v>
      </c>
      <c r="I35" s="2">
        <v>276908.13</v>
      </c>
      <c r="J35" s="2">
        <v>702121.81</v>
      </c>
      <c r="K35" s="2">
        <v>598436.04</v>
      </c>
      <c r="L35" s="2">
        <v>241845.4</v>
      </c>
      <c r="R35" s="2">
        <f t="shared" si="4"/>
        <v>3173652.16</v>
      </c>
    </row>
    <row r="36" spans="3:18" x14ac:dyDescent="0.25">
      <c r="C36" s="10" t="s">
        <v>47</v>
      </c>
      <c r="D36" s="1">
        <v>0</v>
      </c>
      <c r="E36" s="1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f t="shared" si="4"/>
        <v>0</v>
      </c>
    </row>
    <row r="37" spans="3:18" x14ac:dyDescent="0.25">
      <c r="C37" s="10" t="s">
        <v>48</v>
      </c>
      <c r="D37" s="1">
        <v>4565000</v>
      </c>
      <c r="E37" s="1">
        <v>-521020</v>
      </c>
      <c r="F37" s="2">
        <v>0</v>
      </c>
      <c r="G37" s="2">
        <v>160944.73000000001</v>
      </c>
      <c r="H37" s="2">
        <v>147673.43</v>
      </c>
      <c r="I37" s="2">
        <v>25329.66</v>
      </c>
      <c r="J37" s="2">
        <v>788883.7</v>
      </c>
      <c r="K37" s="2">
        <v>606220.11</v>
      </c>
      <c r="L37" s="2">
        <v>645088.68000000005</v>
      </c>
      <c r="R37" s="2">
        <f t="shared" si="4"/>
        <v>2374140.31</v>
      </c>
    </row>
    <row r="38" spans="3:18" s="9" customFormat="1" x14ac:dyDescent="0.25">
      <c r="C38" s="7" t="s">
        <v>49</v>
      </c>
      <c r="D38" s="8">
        <f t="shared" ref="D38:E38" si="9">SUM(D39:D46)</f>
        <v>0</v>
      </c>
      <c r="E38" s="8">
        <f t="shared" si="9"/>
        <v>0</v>
      </c>
      <c r="F38" s="8">
        <f>SUM(F39:F46)</f>
        <v>0</v>
      </c>
      <c r="G38" s="8">
        <f t="shared" ref="G38:Q38" si="10">SUM(G39:G46)</f>
        <v>0</v>
      </c>
      <c r="H38" s="8">
        <f t="shared" si="10"/>
        <v>0</v>
      </c>
      <c r="I38" s="8">
        <f t="shared" si="10"/>
        <v>0</v>
      </c>
      <c r="J38" s="8">
        <f t="shared" si="10"/>
        <v>0</v>
      </c>
      <c r="K38" s="8">
        <f t="shared" si="10"/>
        <v>0</v>
      </c>
      <c r="L38" s="8">
        <f t="shared" si="10"/>
        <v>0</v>
      </c>
      <c r="M38" s="8">
        <f t="shared" si="10"/>
        <v>0</v>
      </c>
      <c r="N38" s="8">
        <f t="shared" si="10"/>
        <v>0</v>
      </c>
      <c r="O38" s="8">
        <f t="shared" si="10"/>
        <v>0</v>
      </c>
      <c r="P38" s="8">
        <f t="shared" si="10"/>
        <v>0</v>
      </c>
      <c r="Q38" s="8">
        <f t="shared" si="10"/>
        <v>0</v>
      </c>
      <c r="R38" s="8">
        <f t="shared" si="4"/>
        <v>0</v>
      </c>
    </row>
    <row r="39" spans="3:18" x14ac:dyDescent="0.25">
      <c r="C39" s="10" t="s">
        <v>50</v>
      </c>
      <c r="D39" s="1">
        <v>0</v>
      </c>
      <c r="E39" s="1">
        <v>0</v>
      </c>
      <c r="F39" s="1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R39" s="2">
        <f t="shared" si="4"/>
        <v>0</v>
      </c>
    </row>
    <row r="40" spans="3:18" x14ac:dyDescent="0.25">
      <c r="C40" s="10" t="s">
        <v>51</v>
      </c>
      <c r="D40" s="1">
        <v>0</v>
      </c>
      <c r="E40" s="1">
        <v>0</v>
      </c>
      <c r="F40" s="1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R40" s="2">
        <f t="shared" si="4"/>
        <v>0</v>
      </c>
    </row>
    <row r="41" spans="3:18" x14ac:dyDescent="0.25">
      <c r="C41" s="10" t="s">
        <v>52</v>
      </c>
      <c r="D41" s="1">
        <v>0</v>
      </c>
      <c r="E41" s="1">
        <v>0</v>
      </c>
      <c r="F41" s="1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R41" s="2">
        <f t="shared" si="4"/>
        <v>0</v>
      </c>
    </row>
    <row r="42" spans="3:18" x14ac:dyDescent="0.25">
      <c r="C42" s="10" t="s">
        <v>53</v>
      </c>
      <c r="D42" s="1">
        <v>0</v>
      </c>
      <c r="E42" s="1">
        <v>0</v>
      </c>
      <c r="F42" s="1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R42" s="2">
        <f t="shared" si="4"/>
        <v>0</v>
      </c>
    </row>
    <row r="43" spans="3:18" x14ac:dyDescent="0.25">
      <c r="C43" s="10" t="s">
        <v>54</v>
      </c>
      <c r="D43" s="1">
        <v>0</v>
      </c>
      <c r="E43" s="1">
        <v>0</v>
      </c>
      <c r="F43" s="1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R43" s="2">
        <f t="shared" si="4"/>
        <v>0</v>
      </c>
    </row>
    <row r="44" spans="3:18" x14ac:dyDescent="0.25">
      <c r="C44" s="10" t="s">
        <v>55</v>
      </c>
      <c r="D44" s="1">
        <v>0</v>
      </c>
      <c r="E44" s="1">
        <v>0</v>
      </c>
      <c r="F44" s="1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R44" s="2">
        <f t="shared" si="4"/>
        <v>0</v>
      </c>
    </row>
    <row r="45" spans="3:18" x14ac:dyDescent="0.25">
      <c r="C45" s="10" t="s">
        <v>56</v>
      </c>
      <c r="D45" s="1">
        <v>0</v>
      </c>
      <c r="E45" s="1">
        <v>0</v>
      </c>
      <c r="F45" s="1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R45" s="2">
        <f t="shared" si="4"/>
        <v>0</v>
      </c>
    </row>
    <row r="46" spans="3:18" x14ac:dyDescent="0.25">
      <c r="C46" s="10" t="s">
        <v>57</v>
      </c>
      <c r="D46" s="1">
        <v>0</v>
      </c>
      <c r="E46" s="1">
        <v>0</v>
      </c>
      <c r="F46" s="1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R46" s="2">
        <f t="shared" si="4"/>
        <v>0</v>
      </c>
    </row>
    <row r="47" spans="3:18" s="9" customFormat="1" x14ac:dyDescent="0.25">
      <c r="C47" s="7" t="s">
        <v>58</v>
      </c>
      <c r="D47" s="8">
        <f t="shared" ref="D47:E47" si="11">SUM(D48:D53)</f>
        <v>0</v>
      </c>
      <c r="E47" s="8">
        <f t="shared" si="11"/>
        <v>0</v>
      </c>
      <c r="F47" s="8">
        <f>SUM(F48:F53)</f>
        <v>0</v>
      </c>
      <c r="G47" s="8">
        <f t="shared" ref="G47:Q47" si="12">SUM(G48:G53)</f>
        <v>0</v>
      </c>
      <c r="H47" s="8">
        <f t="shared" si="12"/>
        <v>0</v>
      </c>
      <c r="I47" s="8">
        <f t="shared" si="12"/>
        <v>0</v>
      </c>
      <c r="J47" s="8">
        <f t="shared" si="12"/>
        <v>0</v>
      </c>
      <c r="K47" s="8">
        <f t="shared" si="12"/>
        <v>0</v>
      </c>
      <c r="L47" s="8">
        <f t="shared" si="12"/>
        <v>0</v>
      </c>
      <c r="M47" s="8">
        <f t="shared" si="12"/>
        <v>0</v>
      </c>
      <c r="N47" s="8">
        <f t="shared" si="12"/>
        <v>0</v>
      </c>
      <c r="O47" s="8">
        <f t="shared" si="12"/>
        <v>0</v>
      </c>
      <c r="P47" s="8">
        <f t="shared" si="12"/>
        <v>0</v>
      </c>
      <c r="Q47" s="8">
        <f t="shared" si="12"/>
        <v>0</v>
      </c>
      <c r="R47" s="8">
        <f t="shared" si="4"/>
        <v>0</v>
      </c>
    </row>
    <row r="48" spans="3:18" x14ac:dyDescent="0.25">
      <c r="C48" s="10" t="s">
        <v>59</v>
      </c>
      <c r="D48" s="1">
        <v>0</v>
      </c>
      <c r="E48" s="1">
        <v>0</v>
      </c>
      <c r="F48" s="1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R48" s="2">
        <f t="shared" si="4"/>
        <v>0</v>
      </c>
    </row>
    <row r="49" spans="3:18" x14ac:dyDescent="0.25">
      <c r="C49" s="10" t="s">
        <v>60</v>
      </c>
      <c r="D49" s="1">
        <v>0</v>
      </c>
      <c r="E49" s="1">
        <v>0</v>
      </c>
      <c r="F49" s="1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R49" s="2">
        <f t="shared" si="4"/>
        <v>0</v>
      </c>
    </row>
    <row r="50" spans="3:18" x14ac:dyDescent="0.25">
      <c r="C50" s="10" t="s">
        <v>61</v>
      </c>
      <c r="D50" s="1">
        <v>0</v>
      </c>
      <c r="E50" s="1">
        <v>0</v>
      </c>
      <c r="F50" s="1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R50" s="2">
        <f t="shared" si="4"/>
        <v>0</v>
      </c>
    </row>
    <row r="51" spans="3:18" x14ac:dyDescent="0.25">
      <c r="C51" s="10" t="s">
        <v>62</v>
      </c>
      <c r="D51" s="1">
        <v>0</v>
      </c>
      <c r="E51" s="1">
        <v>0</v>
      </c>
      <c r="F51" s="1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R51" s="2">
        <f t="shared" si="4"/>
        <v>0</v>
      </c>
    </row>
    <row r="52" spans="3:18" x14ac:dyDescent="0.25">
      <c r="C52" s="10" t="s">
        <v>63</v>
      </c>
      <c r="D52" s="1">
        <v>0</v>
      </c>
      <c r="E52" s="1">
        <v>0</v>
      </c>
      <c r="F52" s="1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R52" s="2">
        <f t="shared" si="4"/>
        <v>0</v>
      </c>
    </row>
    <row r="53" spans="3:18" x14ac:dyDescent="0.25">
      <c r="C53" s="10" t="s">
        <v>64</v>
      </c>
      <c r="D53" s="1">
        <v>0</v>
      </c>
      <c r="E53" s="1">
        <v>0</v>
      </c>
      <c r="F53" s="1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R53" s="2">
        <f t="shared" si="4"/>
        <v>0</v>
      </c>
    </row>
    <row r="54" spans="3:18" s="9" customFormat="1" x14ac:dyDescent="0.25">
      <c r="C54" s="7" t="s">
        <v>65</v>
      </c>
      <c r="D54" s="8">
        <f t="shared" ref="D54:E54" si="13">SUM(D55:D63)</f>
        <v>12563704</v>
      </c>
      <c r="E54" s="8">
        <f t="shared" si="13"/>
        <v>6150000</v>
      </c>
      <c r="F54" s="8">
        <f>SUM(F55:F63)</f>
        <v>0</v>
      </c>
      <c r="G54" s="8">
        <f t="shared" ref="G54:Q54" si="14">SUM(G55:G63)</f>
        <v>129625.36</v>
      </c>
      <c r="H54" s="8">
        <f t="shared" si="14"/>
        <v>189952.86</v>
      </c>
      <c r="I54" s="8">
        <f t="shared" si="14"/>
        <v>0</v>
      </c>
      <c r="J54" s="8">
        <f t="shared" si="14"/>
        <v>60296.27</v>
      </c>
      <c r="K54" s="8">
        <f t="shared" si="14"/>
        <v>395823.92</v>
      </c>
      <c r="L54" s="8">
        <f t="shared" si="14"/>
        <v>0</v>
      </c>
      <c r="M54" s="8">
        <f t="shared" si="14"/>
        <v>0</v>
      </c>
      <c r="N54" s="8">
        <f t="shared" si="14"/>
        <v>0</v>
      </c>
      <c r="O54" s="8">
        <f t="shared" si="14"/>
        <v>0</v>
      </c>
      <c r="P54" s="8">
        <f t="shared" si="14"/>
        <v>0</v>
      </c>
      <c r="Q54" s="8">
        <f t="shared" si="14"/>
        <v>0</v>
      </c>
      <c r="R54" s="8">
        <f t="shared" si="4"/>
        <v>775698.40999999992</v>
      </c>
    </row>
    <row r="55" spans="3:18" x14ac:dyDescent="0.25">
      <c r="C55" s="10" t="s">
        <v>66</v>
      </c>
      <c r="D55" s="1">
        <v>1140000</v>
      </c>
      <c r="E55" s="1">
        <v>990000</v>
      </c>
      <c r="F55" s="2">
        <v>0</v>
      </c>
      <c r="G55" s="2">
        <v>129625.36</v>
      </c>
      <c r="H55" s="2">
        <v>13806</v>
      </c>
      <c r="I55" s="2">
        <v>0</v>
      </c>
      <c r="J55" s="2">
        <v>34551.339999999997</v>
      </c>
      <c r="K55" s="2">
        <v>54969.120000000003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R55" s="2">
        <f t="shared" si="4"/>
        <v>232951.81999999998</v>
      </c>
    </row>
    <row r="56" spans="3:18" x14ac:dyDescent="0.25">
      <c r="C56" s="10" t="s">
        <v>67</v>
      </c>
      <c r="D56" s="1">
        <v>169204</v>
      </c>
      <c r="E56" s="1">
        <v>30800</v>
      </c>
      <c r="F56" s="2">
        <v>0</v>
      </c>
      <c r="G56" s="2">
        <v>0</v>
      </c>
      <c r="H56" s="2">
        <v>85479.2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R56" s="2">
        <f t="shared" si="4"/>
        <v>85479.2</v>
      </c>
    </row>
    <row r="57" spans="3:18" x14ac:dyDescent="0.25">
      <c r="C57" s="10" t="s">
        <v>68</v>
      </c>
      <c r="D57" s="1">
        <v>1900000</v>
      </c>
      <c r="E57" s="1">
        <v>0</v>
      </c>
      <c r="F57" s="2">
        <v>0</v>
      </c>
      <c r="G57" s="2">
        <v>0</v>
      </c>
      <c r="H57" s="2">
        <v>0</v>
      </c>
      <c r="J57" s="2">
        <v>25744.93</v>
      </c>
      <c r="K57" s="2">
        <v>340854.8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R57" s="2">
        <f t="shared" si="4"/>
        <v>366599.73</v>
      </c>
    </row>
    <row r="58" spans="3:18" x14ac:dyDescent="0.25">
      <c r="C58" s="10" t="s">
        <v>69</v>
      </c>
      <c r="D58" s="1">
        <v>7500000</v>
      </c>
      <c r="E58" s="1">
        <v>6000000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R58" s="2">
        <f t="shared" si="4"/>
        <v>0</v>
      </c>
    </row>
    <row r="59" spans="3:18" x14ac:dyDescent="0.25">
      <c r="C59" s="10" t="s">
        <v>70</v>
      </c>
      <c r="D59" s="1">
        <v>1354500</v>
      </c>
      <c r="E59" s="1">
        <v>-370800</v>
      </c>
      <c r="F59" s="2">
        <v>0</v>
      </c>
      <c r="G59" s="2">
        <v>0</v>
      </c>
      <c r="H59" s="2">
        <v>90667.66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R59" s="2">
        <f t="shared" si="4"/>
        <v>90667.66</v>
      </c>
    </row>
    <row r="60" spans="3:18" x14ac:dyDescent="0.25">
      <c r="C60" s="10" t="s">
        <v>71</v>
      </c>
      <c r="D60" s="1">
        <v>0</v>
      </c>
      <c r="E60" s="1">
        <v>0</v>
      </c>
      <c r="F60" s="1">
        <v>0</v>
      </c>
      <c r="G60" s="13">
        <v>0</v>
      </c>
      <c r="H60" s="13"/>
      <c r="I60" s="13"/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2">
        <v>0</v>
      </c>
      <c r="R60" s="2">
        <f t="shared" si="4"/>
        <v>0</v>
      </c>
    </row>
    <row r="61" spans="3:18" x14ac:dyDescent="0.25">
      <c r="C61" s="10" t="s">
        <v>72</v>
      </c>
      <c r="D61" s="1">
        <v>0</v>
      </c>
      <c r="E61" s="1">
        <v>0</v>
      </c>
      <c r="F61" s="1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2">
        <v>0</v>
      </c>
      <c r="R61" s="2">
        <f t="shared" si="4"/>
        <v>0</v>
      </c>
    </row>
    <row r="62" spans="3:18" x14ac:dyDescent="0.25">
      <c r="C62" s="10" t="s">
        <v>73</v>
      </c>
      <c r="D62" s="1">
        <v>500000</v>
      </c>
      <c r="E62" s="1">
        <v>-500000</v>
      </c>
      <c r="F62" s="1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2">
        <v>0</v>
      </c>
      <c r="R62" s="2">
        <f t="shared" si="4"/>
        <v>0</v>
      </c>
    </row>
    <row r="63" spans="3:18" x14ac:dyDescent="0.25">
      <c r="C63" s="10" t="s">
        <v>74</v>
      </c>
      <c r="D63" s="1">
        <v>0</v>
      </c>
      <c r="E63" s="1">
        <v>0</v>
      </c>
      <c r="F63" s="1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Q63" s="2">
        <v>0</v>
      </c>
      <c r="R63" s="2">
        <f t="shared" si="4"/>
        <v>0</v>
      </c>
    </row>
    <row r="64" spans="3:18" x14ac:dyDescent="0.25">
      <c r="C64" s="7" t="s">
        <v>75</v>
      </c>
      <c r="D64" s="8">
        <f t="shared" ref="D64:E64" si="15">SUM(D65:D68)</f>
        <v>0</v>
      </c>
      <c r="E64" s="8">
        <f t="shared" si="15"/>
        <v>0</v>
      </c>
      <c r="F64" s="8">
        <f>SUM(F65:F68)</f>
        <v>0</v>
      </c>
      <c r="G64" s="8">
        <f t="shared" ref="G64:Q64" si="16">SUM(G65:G68)</f>
        <v>0</v>
      </c>
      <c r="H64" s="8">
        <f t="shared" si="16"/>
        <v>0</v>
      </c>
      <c r="I64" s="8">
        <f t="shared" si="16"/>
        <v>0</v>
      </c>
      <c r="J64" s="8">
        <f t="shared" si="16"/>
        <v>0</v>
      </c>
      <c r="K64" s="8">
        <f t="shared" si="16"/>
        <v>0</v>
      </c>
      <c r="L64" s="8">
        <f t="shared" si="16"/>
        <v>0</v>
      </c>
      <c r="M64" s="8">
        <f t="shared" si="16"/>
        <v>0</v>
      </c>
      <c r="N64" s="8">
        <f t="shared" si="16"/>
        <v>0</v>
      </c>
      <c r="O64" s="8">
        <f t="shared" si="16"/>
        <v>0</v>
      </c>
      <c r="P64" s="8">
        <f t="shared" si="16"/>
        <v>0</v>
      </c>
      <c r="Q64" s="8">
        <f t="shared" si="16"/>
        <v>0</v>
      </c>
      <c r="R64" s="8">
        <f t="shared" si="4"/>
        <v>0</v>
      </c>
    </row>
    <row r="65" spans="3:18" x14ac:dyDescent="0.25">
      <c r="C65" s="10" t="s">
        <v>76</v>
      </c>
      <c r="D65" s="1">
        <v>0</v>
      </c>
      <c r="E65" s="1">
        <v>0</v>
      </c>
      <c r="F65" s="1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R65" s="2">
        <f t="shared" si="4"/>
        <v>0</v>
      </c>
    </row>
    <row r="66" spans="3:18" x14ac:dyDescent="0.25">
      <c r="C66" s="10" t="s">
        <v>77</v>
      </c>
      <c r="D66" s="1">
        <v>0</v>
      </c>
      <c r="E66" s="1">
        <v>0</v>
      </c>
      <c r="F66" s="1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R66" s="2">
        <f t="shared" si="4"/>
        <v>0</v>
      </c>
    </row>
    <row r="67" spans="3:18" x14ac:dyDescent="0.25">
      <c r="C67" s="10" t="s">
        <v>78</v>
      </c>
      <c r="D67" s="1">
        <v>0</v>
      </c>
      <c r="E67" s="1">
        <v>0</v>
      </c>
      <c r="F67" s="1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R67" s="2">
        <f t="shared" si="4"/>
        <v>0</v>
      </c>
    </row>
    <row r="68" spans="3:18" x14ac:dyDescent="0.25">
      <c r="C68" s="10" t="s">
        <v>79</v>
      </c>
      <c r="D68" s="1">
        <v>0</v>
      </c>
      <c r="E68" s="1">
        <v>0</v>
      </c>
      <c r="F68" s="1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R68" s="2">
        <f t="shared" si="4"/>
        <v>0</v>
      </c>
    </row>
    <row r="69" spans="3:18" x14ac:dyDescent="0.25">
      <c r="C69" s="7" t="s">
        <v>80</v>
      </c>
      <c r="D69" s="8">
        <f t="shared" ref="D69:E69" si="17">SUM(D70:D71)</f>
        <v>0</v>
      </c>
      <c r="E69" s="8">
        <f t="shared" si="17"/>
        <v>0</v>
      </c>
      <c r="F69" s="8">
        <f>SUM(F70:F71)</f>
        <v>0</v>
      </c>
      <c r="G69" s="8">
        <f t="shared" ref="G69:Q69" si="18">SUM(G70:G71)</f>
        <v>0</v>
      </c>
      <c r="H69" s="8">
        <f t="shared" si="18"/>
        <v>0</v>
      </c>
      <c r="I69" s="8">
        <f t="shared" si="18"/>
        <v>0</v>
      </c>
      <c r="J69" s="8">
        <f t="shared" si="18"/>
        <v>0</v>
      </c>
      <c r="K69" s="8">
        <f t="shared" si="18"/>
        <v>0</v>
      </c>
      <c r="L69" s="8">
        <f t="shared" si="18"/>
        <v>0</v>
      </c>
      <c r="M69" s="8">
        <f t="shared" si="18"/>
        <v>0</v>
      </c>
      <c r="N69" s="8">
        <f t="shared" si="18"/>
        <v>0</v>
      </c>
      <c r="O69" s="8">
        <f t="shared" si="18"/>
        <v>0</v>
      </c>
      <c r="P69" s="8">
        <f t="shared" si="18"/>
        <v>0</v>
      </c>
      <c r="Q69" s="8">
        <f t="shared" si="18"/>
        <v>0</v>
      </c>
      <c r="R69" s="8">
        <f t="shared" si="4"/>
        <v>0</v>
      </c>
    </row>
    <row r="70" spans="3:18" x14ac:dyDescent="0.25">
      <c r="C70" s="10" t="s">
        <v>81</v>
      </c>
      <c r="D70" s="1">
        <v>0</v>
      </c>
      <c r="E70" s="1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R70" s="2">
        <f t="shared" si="4"/>
        <v>0</v>
      </c>
    </row>
    <row r="71" spans="3:18" x14ac:dyDescent="0.25">
      <c r="C71" s="10" t="s">
        <v>82</v>
      </c>
      <c r="D71" s="1">
        <v>0</v>
      </c>
      <c r="E71" s="1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R71" s="2">
        <f t="shared" si="4"/>
        <v>0</v>
      </c>
    </row>
    <row r="72" spans="3:18" x14ac:dyDescent="0.25">
      <c r="C72" s="7" t="s">
        <v>83</v>
      </c>
      <c r="D72" s="8">
        <f t="shared" ref="D72:E72" si="19">SUM(D73:D75)</f>
        <v>0</v>
      </c>
      <c r="E72" s="8">
        <f t="shared" si="19"/>
        <v>0</v>
      </c>
      <c r="F72" s="8">
        <f>SUM(F73:F75)</f>
        <v>0</v>
      </c>
      <c r="G72" s="8">
        <f t="shared" ref="G72:Q72" si="20">SUM(G73:G75)</f>
        <v>0</v>
      </c>
      <c r="H72" s="8">
        <f t="shared" si="20"/>
        <v>0</v>
      </c>
      <c r="I72" s="8">
        <f t="shared" si="20"/>
        <v>0</v>
      </c>
      <c r="J72" s="8">
        <f t="shared" si="20"/>
        <v>0</v>
      </c>
      <c r="K72" s="8">
        <f t="shared" si="20"/>
        <v>0</v>
      </c>
      <c r="L72" s="8">
        <f t="shared" si="20"/>
        <v>0</v>
      </c>
      <c r="M72" s="8">
        <f t="shared" si="20"/>
        <v>0</v>
      </c>
      <c r="N72" s="8">
        <f t="shared" si="20"/>
        <v>0</v>
      </c>
      <c r="O72" s="8">
        <f t="shared" si="20"/>
        <v>0</v>
      </c>
      <c r="P72" s="8">
        <f t="shared" si="20"/>
        <v>0</v>
      </c>
      <c r="Q72" s="8">
        <f t="shared" si="20"/>
        <v>0</v>
      </c>
      <c r="R72" s="8">
        <f t="shared" si="4"/>
        <v>0</v>
      </c>
    </row>
    <row r="73" spans="3:18" x14ac:dyDescent="0.25">
      <c r="C73" s="10" t="s">
        <v>84</v>
      </c>
      <c r="D73" s="1">
        <v>0</v>
      </c>
      <c r="E73" s="1">
        <v>0</v>
      </c>
      <c r="F73" s="1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R73" s="2">
        <f t="shared" si="4"/>
        <v>0</v>
      </c>
    </row>
    <row r="74" spans="3:18" x14ac:dyDescent="0.25">
      <c r="C74" s="10" t="s">
        <v>85</v>
      </c>
      <c r="D74" s="1">
        <v>0</v>
      </c>
      <c r="E74" s="1">
        <v>0</v>
      </c>
      <c r="F74" s="1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R74" s="2">
        <f t="shared" si="4"/>
        <v>0</v>
      </c>
    </row>
    <row r="75" spans="3:18" x14ac:dyDescent="0.25">
      <c r="C75" s="10" t="s">
        <v>86</v>
      </c>
      <c r="D75" s="1">
        <v>0</v>
      </c>
      <c r="E75" s="1">
        <v>0</v>
      </c>
      <c r="F75" s="1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R75" s="2">
        <f t="shared" si="4"/>
        <v>0</v>
      </c>
    </row>
    <row r="76" spans="3:18" s="9" customFormat="1" x14ac:dyDescent="0.25">
      <c r="C76" s="5" t="s">
        <v>87</v>
      </c>
      <c r="D76" s="14">
        <f>SUM(D77+D80+D83)</f>
        <v>0</v>
      </c>
      <c r="E76" s="14">
        <f t="shared" ref="E76:Q76" si="21">SUM(E77+E80+E83)</f>
        <v>0</v>
      </c>
      <c r="F76" s="14">
        <f t="shared" si="21"/>
        <v>0</v>
      </c>
      <c r="G76" s="15">
        <f t="shared" si="21"/>
        <v>0</v>
      </c>
      <c r="H76" s="15">
        <f t="shared" si="21"/>
        <v>0</v>
      </c>
      <c r="I76" s="15">
        <f t="shared" si="21"/>
        <v>0</v>
      </c>
      <c r="J76" s="15">
        <f t="shared" si="21"/>
        <v>0</v>
      </c>
      <c r="K76" s="15">
        <f t="shared" si="21"/>
        <v>0</v>
      </c>
      <c r="L76" s="15">
        <f t="shared" si="21"/>
        <v>0</v>
      </c>
      <c r="M76" s="15">
        <f t="shared" si="21"/>
        <v>0</v>
      </c>
      <c r="N76" s="15">
        <f t="shared" si="21"/>
        <v>0</v>
      </c>
      <c r="O76" s="15">
        <f t="shared" si="21"/>
        <v>0</v>
      </c>
      <c r="P76" s="15">
        <f t="shared" si="21"/>
        <v>0</v>
      </c>
      <c r="Q76" s="15">
        <f t="shared" si="21"/>
        <v>0</v>
      </c>
      <c r="R76" s="6">
        <f t="shared" si="4"/>
        <v>0</v>
      </c>
    </row>
    <row r="77" spans="3:18" x14ac:dyDescent="0.25">
      <c r="C77" s="7" t="s">
        <v>88</v>
      </c>
      <c r="D77" s="8">
        <f t="shared" ref="D77:E77" si="22">SUM(D78:D79)</f>
        <v>0</v>
      </c>
      <c r="E77" s="8">
        <f t="shared" si="22"/>
        <v>0</v>
      </c>
      <c r="F77" s="8">
        <f>SUM(F78:F79)</f>
        <v>0</v>
      </c>
      <c r="G77" s="8">
        <f t="shared" ref="G77:Q77" si="23">SUM(G78:G79)</f>
        <v>0</v>
      </c>
      <c r="H77" s="8">
        <f t="shared" si="23"/>
        <v>0</v>
      </c>
      <c r="I77" s="8">
        <f t="shared" si="23"/>
        <v>0</v>
      </c>
      <c r="J77" s="8">
        <f t="shared" si="23"/>
        <v>0</v>
      </c>
      <c r="K77" s="8">
        <f t="shared" si="23"/>
        <v>0</v>
      </c>
      <c r="L77" s="8">
        <f t="shared" si="23"/>
        <v>0</v>
      </c>
      <c r="M77" s="8">
        <f t="shared" si="23"/>
        <v>0</v>
      </c>
      <c r="N77" s="8">
        <f t="shared" si="23"/>
        <v>0</v>
      </c>
      <c r="O77" s="8">
        <f t="shared" si="23"/>
        <v>0</v>
      </c>
      <c r="P77" s="8">
        <f t="shared" si="23"/>
        <v>0</v>
      </c>
      <c r="Q77" s="8">
        <f t="shared" si="23"/>
        <v>0</v>
      </c>
      <c r="R77" s="8">
        <f t="shared" ref="R77:R83" si="24">SUM(F77:Q77)</f>
        <v>0</v>
      </c>
    </row>
    <row r="78" spans="3:18" x14ac:dyDescent="0.25">
      <c r="C78" s="10" t="s">
        <v>89</v>
      </c>
      <c r="D78" s="1">
        <v>0</v>
      </c>
      <c r="E78" s="1">
        <v>0</v>
      </c>
      <c r="F78" s="1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R78" s="2">
        <f t="shared" si="24"/>
        <v>0</v>
      </c>
    </row>
    <row r="79" spans="3:18" x14ac:dyDescent="0.25">
      <c r="C79" s="10" t="s">
        <v>90</v>
      </c>
      <c r="D79" s="1">
        <v>0</v>
      </c>
      <c r="E79" s="1">
        <v>0</v>
      </c>
      <c r="F79" s="1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R79" s="2">
        <f t="shared" si="24"/>
        <v>0</v>
      </c>
    </row>
    <row r="80" spans="3:18" s="9" customFormat="1" x14ac:dyDescent="0.25">
      <c r="C80" s="7" t="s">
        <v>91</v>
      </c>
      <c r="D80" s="8">
        <f t="shared" ref="D80:E80" si="25">SUM(D81:D82)</f>
        <v>0</v>
      </c>
      <c r="E80" s="8">
        <f t="shared" si="25"/>
        <v>0</v>
      </c>
      <c r="F80" s="8">
        <f>SUM(F81:F82)</f>
        <v>0</v>
      </c>
      <c r="G80" s="8">
        <f t="shared" ref="G80:Q80" si="26">SUM(G81:G82)</f>
        <v>0</v>
      </c>
      <c r="H80" s="8">
        <f t="shared" si="26"/>
        <v>0</v>
      </c>
      <c r="I80" s="8">
        <f t="shared" si="26"/>
        <v>0</v>
      </c>
      <c r="J80" s="8">
        <f t="shared" si="26"/>
        <v>0</v>
      </c>
      <c r="K80" s="8">
        <f t="shared" si="26"/>
        <v>0</v>
      </c>
      <c r="L80" s="8">
        <f t="shared" si="26"/>
        <v>0</v>
      </c>
      <c r="M80" s="8">
        <f t="shared" si="26"/>
        <v>0</v>
      </c>
      <c r="N80" s="8">
        <f t="shared" si="26"/>
        <v>0</v>
      </c>
      <c r="O80" s="8">
        <f t="shared" si="26"/>
        <v>0</v>
      </c>
      <c r="P80" s="8">
        <f t="shared" si="26"/>
        <v>0</v>
      </c>
      <c r="Q80" s="8">
        <f t="shared" si="26"/>
        <v>0</v>
      </c>
      <c r="R80" s="8">
        <f t="shared" si="24"/>
        <v>0</v>
      </c>
    </row>
    <row r="81" spans="3:18" x14ac:dyDescent="0.25">
      <c r="C81" s="10" t="s">
        <v>92</v>
      </c>
      <c r="D81" s="1">
        <v>0</v>
      </c>
      <c r="E81" s="1">
        <v>0</v>
      </c>
      <c r="F81" s="1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R81" s="2">
        <f t="shared" si="24"/>
        <v>0</v>
      </c>
    </row>
    <row r="82" spans="3:18" x14ac:dyDescent="0.25">
      <c r="C82" s="10" t="s">
        <v>93</v>
      </c>
      <c r="D82" s="1">
        <v>0</v>
      </c>
      <c r="E82" s="1">
        <v>0</v>
      </c>
      <c r="F82" s="1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R82" s="2">
        <f t="shared" si="24"/>
        <v>0</v>
      </c>
    </row>
    <row r="83" spans="3:18" s="9" customFormat="1" x14ac:dyDescent="0.25">
      <c r="C83" s="7" t="s">
        <v>94</v>
      </c>
      <c r="D83" s="8">
        <f t="shared" ref="D83:E83" si="27">SUM(D84)</f>
        <v>0</v>
      </c>
      <c r="E83" s="8">
        <f t="shared" si="27"/>
        <v>0</v>
      </c>
      <c r="F83" s="8">
        <f>SUM(F84)</f>
        <v>0</v>
      </c>
      <c r="G83" s="8">
        <f t="shared" ref="G83:Q83" si="28">SUM(G84)</f>
        <v>0</v>
      </c>
      <c r="H83" s="8">
        <f t="shared" si="28"/>
        <v>0</v>
      </c>
      <c r="I83" s="8">
        <f t="shared" si="28"/>
        <v>0</v>
      </c>
      <c r="J83" s="8">
        <f t="shared" si="28"/>
        <v>0</v>
      </c>
      <c r="K83" s="8">
        <f t="shared" si="28"/>
        <v>0</v>
      </c>
      <c r="L83" s="8">
        <f t="shared" si="28"/>
        <v>0</v>
      </c>
      <c r="M83" s="8">
        <f t="shared" si="28"/>
        <v>0</v>
      </c>
      <c r="N83" s="8">
        <f t="shared" si="28"/>
        <v>0</v>
      </c>
      <c r="O83" s="8">
        <f t="shared" si="28"/>
        <v>0</v>
      </c>
      <c r="P83" s="8">
        <f t="shared" si="28"/>
        <v>0</v>
      </c>
      <c r="Q83" s="8">
        <f t="shared" si="28"/>
        <v>0</v>
      </c>
      <c r="R83" s="8">
        <f t="shared" si="24"/>
        <v>0</v>
      </c>
    </row>
    <row r="84" spans="3:18" x14ac:dyDescent="0.25">
      <c r="C84" s="10" t="s">
        <v>95</v>
      </c>
      <c r="D84" s="1">
        <v>0</v>
      </c>
      <c r="E84" s="1">
        <v>0</v>
      </c>
      <c r="F84" s="1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/>
      <c r="R84" s="2">
        <f>SUM(F84:Q84)</f>
        <v>0</v>
      </c>
    </row>
    <row r="85" spans="3:18" x14ac:dyDescent="0.25">
      <c r="C85" s="16" t="s">
        <v>96</v>
      </c>
      <c r="D85" s="17">
        <f>+D12+D18+D28+D38+D47+D54+D64+D69+D72</f>
        <v>158671257</v>
      </c>
      <c r="E85" s="17">
        <f t="shared" ref="E85:Q85" si="29">+E12+E18+E28+E38+E47+E54+E64+E69+E72</f>
        <v>11298212.899999999</v>
      </c>
      <c r="F85" s="17">
        <f t="shared" si="29"/>
        <v>9189115.7400000002</v>
      </c>
      <c r="G85" s="18">
        <f t="shared" si="29"/>
        <v>10495084.83</v>
      </c>
      <c r="H85" s="18">
        <f t="shared" si="29"/>
        <v>15341190.299999999</v>
      </c>
      <c r="I85" s="18">
        <f>+I12+I18+I28+I38+I47+I54+I64+I69+I72</f>
        <v>10442036.699999999</v>
      </c>
      <c r="J85" s="18">
        <f t="shared" si="29"/>
        <v>11699668</v>
      </c>
      <c r="K85" s="18">
        <f t="shared" si="29"/>
        <v>14691868.499999998</v>
      </c>
      <c r="L85" s="18">
        <f t="shared" si="29"/>
        <v>13272623.960000001</v>
      </c>
      <c r="M85" s="18">
        <f t="shared" si="29"/>
        <v>0</v>
      </c>
      <c r="N85" s="18">
        <f t="shared" si="29"/>
        <v>0</v>
      </c>
      <c r="O85" s="18">
        <f t="shared" si="29"/>
        <v>0</v>
      </c>
      <c r="P85" s="18">
        <f t="shared" si="29"/>
        <v>0</v>
      </c>
      <c r="Q85" s="18">
        <f t="shared" si="29"/>
        <v>0</v>
      </c>
      <c r="R85" s="19">
        <f>SUM(F85:Q85)</f>
        <v>85131588.030000001</v>
      </c>
    </row>
    <row r="86" spans="3:18" x14ac:dyDescent="0.25">
      <c r="C86" t="s">
        <v>97</v>
      </c>
    </row>
    <row r="87" spans="3:18" x14ac:dyDescent="0.25">
      <c r="C87" t="s">
        <v>98</v>
      </c>
    </row>
    <row r="88" spans="3:18" x14ac:dyDescent="0.25">
      <c r="C88" t="s">
        <v>103</v>
      </c>
    </row>
    <row r="92" spans="3:18" x14ac:dyDescent="0.25">
      <c r="D92" s="35"/>
      <c r="E92" s="35"/>
      <c r="F92" s="35"/>
      <c r="G92" s="35"/>
      <c r="H92" s="20"/>
      <c r="I92" s="20"/>
      <c r="J92" s="36"/>
      <c r="K92" s="36"/>
      <c r="L92" s="36"/>
      <c r="M92" s="36"/>
      <c r="N92" s="20"/>
    </row>
    <row r="93" spans="3:18" ht="15.75" x14ac:dyDescent="0.25">
      <c r="D93" s="37" t="s">
        <v>99</v>
      </c>
      <c r="E93" s="37"/>
      <c r="F93" s="37"/>
      <c r="G93" s="37"/>
      <c r="J93" s="38" t="s">
        <v>102</v>
      </c>
      <c r="K93" s="38"/>
      <c r="L93" s="38"/>
      <c r="M93" s="38"/>
      <c r="N93" s="38"/>
      <c r="O93" s="38"/>
      <c r="P93" s="38"/>
      <c r="Q93" s="38"/>
    </row>
    <row r="94" spans="3:18" ht="15.75" x14ac:dyDescent="0.25">
      <c r="D94" s="39" t="s">
        <v>100</v>
      </c>
      <c r="E94" s="39"/>
      <c r="F94" s="39"/>
      <c r="G94" s="39"/>
      <c r="J94" s="39" t="s">
        <v>101</v>
      </c>
      <c r="K94" s="39"/>
      <c r="L94" s="39"/>
      <c r="M94" s="39"/>
      <c r="N94" s="39"/>
      <c r="O94" s="39"/>
      <c r="P94" s="39"/>
      <c r="Q94" s="39"/>
    </row>
    <row r="108" spans="16:16" x14ac:dyDescent="0.25">
      <c r="P108" s="2" t="s">
        <v>104</v>
      </c>
    </row>
  </sheetData>
  <mergeCells count="15">
    <mergeCell ref="D92:G92"/>
    <mergeCell ref="J92:M92"/>
    <mergeCell ref="D93:G93"/>
    <mergeCell ref="J93:Q93"/>
    <mergeCell ref="D94:G94"/>
    <mergeCell ref="J94:Q94"/>
    <mergeCell ref="C9:C10"/>
    <mergeCell ref="D9:D10"/>
    <mergeCell ref="E9:E10"/>
    <mergeCell ref="F9:R9"/>
    <mergeCell ref="C3:R3"/>
    <mergeCell ref="C4:R4"/>
    <mergeCell ref="C5:R5"/>
    <mergeCell ref="C6:R6"/>
    <mergeCell ref="C7:R7"/>
  </mergeCells>
  <pageMargins left="0.7" right="0.7" top="0.75" bottom="0.75" header="0.3" footer="0.3"/>
  <pageSetup paperSize="5" scale="37" fitToHeight="0" orientation="landscape" r:id="rId1"/>
  <rowBreaks count="1" manualBreakCount="1">
    <brk id="63" min="2" max="17" man="1"/>
  </rowBreaks>
  <colBreaks count="2" manualBreakCount="2">
    <brk id="2" max="93" man="1"/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Queliz</dc:creator>
  <cp:lastModifiedBy>Heiliany López</cp:lastModifiedBy>
  <cp:lastPrinted>2022-08-03T13:10:49Z</cp:lastPrinted>
  <dcterms:created xsi:type="dcterms:W3CDTF">2022-07-04T20:05:12Z</dcterms:created>
  <dcterms:modified xsi:type="dcterms:W3CDTF">2022-08-03T13:11:13Z</dcterms:modified>
</cp:coreProperties>
</file>