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6EEB6563-C58F-4A95-BEDA-805349775F68}" xr6:coauthVersionLast="47" xr6:coauthVersionMax="47" xr10:uidLastSave="{00000000-0000-0000-0000-000000000000}"/>
  <bookViews>
    <workbookView xWindow="20370" yWindow="-120" windowWidth="20730" windowHeight="11160" xr2:uid="{59CE8343-1B97-4163-8C1F-45F1D64916F7}"/>
  </bookViews>
  <sheets>
    <sheet name="Enero 2023" sheetId="1" r:id="rId1"/>
  </sheets>
  <definedNames>
    <definedName name="_xlnm.Print_Area" localSheetId="0">'Enero 2023'!$C$1:$R$102</definedName>
    <definedName name="_xlnm.Print_Titles" localSheetId="0">'Enero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4" i="1" l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R82" i="1"/>
  <c r="R81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R79" i="1"/>
  <c r="R78" i="1"/>
  <c r="Q77" i="1"/>
  <c r="Q76" i="1" s="1"/>
  <c r="P77" i="1"/>
  <c r="O77" i="1"/>
  <c r="N77" i="1"/>
  <c r="N76" i="1" s="1"/>
  <c r="M77" i="1"/>
  <c r="M76" i="1" s="1"/>
  <c r="L77" i="1"/>
  <c r="L76" i="1" s="1"/>
  <c r="K77" i="1"/>
  <c r="J77" i="1"/>
  <c r="J76" i="1" s="1"/>
  <c r="I77" i="1"/>
  <c r="I76" i="1" s="1"/>
  <c r="H77" i="1"/>
  <c r="H76" i="1" s="1"/>
  <c r="G77" i="1"/>
  <c r="F77" i="1"/>
  <c r="F76" i="1" s="1"/>
  <c r="E77" i="1"/>
  <c r="E76" i="1" s="1"/>
  <c r="D77" i="1"/>
  <c r="R75" i="1"/>
  <c r="R74" i="1"/>
  <c r="R73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R71" i="1"/>
  <c r="R70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R68" i="1"/>
  <c r="R67" i="1"/>
  <c r="R66" i="1"/>
  <c r="R65" i="1"/>
  <c r="Q64" i="1"/>
  <c r="P64" i="1"/>
  <c r="O64" i="1"/>
  <c r="N64" i="1"/>
  <c r="M64" i="1"/>
  <c r="L64" i="1"/>
  <c r="K64" i="1"/>
  <c r="J64" i="1"/>
  <c r="I64" i="1"/>
  <c r="H64" i="1"/>
  <c r="G64" i="1"/>
  <c r="F64" i="1"/>
  <c r="R64" i="1" s="1"/>
  <c r="E64" i="1"/>
  <c r="D64" i="1"/>
  <c r="R63" i="1"/>
  <c r="R62" i="1"/>
  <c r="R61" i="1"/>
  <c r="R60" i="1"/>
  <c r="R59" i="1"/>
  <c r="R58" i="1"/>
  <c r="R57" i="1"/>
  <c r="R56" i="1"/>
  <c r="R55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R53" i="1"/>
  <c r="R52" i="1"/>
  <c r="R51" i="1"/>
  <c r="R50" i="1"/>
  <c r="R49" i="1"/>
  <c r="R48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R46" i="1"/>
  <c r="R45" i="1"/>
  <c r="R44" i="1"/>
  <c r="R43" i="1"/>
  <c r="R42" i="1"/>
  <c r="R41" i="1"/>
  <c r="R40" i="1"/>
  <c r="R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R37" i="1"/>
  <c r="R36" i="1"/>
  <c r="R35" i="1"/>
  <c r="R34" i="1"/>
  <c r="R33" i="1"/>
  <c r="R32" i="1"/>
  <c r="R31" i="1"/>
  <c r="R30" i="1"/>
  <c r="R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R27" i="1"/>
  <c r="R26" i="1"/>
  <c r="R25" i="1"/>
  <c r="R24" i="1"/>
  <c r="R23" i="1"/>
  <c r="R22" i="1"/>
  <c r="R21" i="1"/>
  <c r="R20" i="1"/>
  <c r="R19" i="1"/>
  <c r="Q18" i="1"/>
  <c r="P18" i="1"/>
  <c r="O18" i="1"/>
  <c r="N18" i="1"/>
  <c r="M18" i="1"/>
  <c r="M85" i="1" s="1"/>
  <c r="L18" i="1"/>
  <c r="K18" i="1"/>
  <c r="J18" i="1"/>
  <c r="I18" i="1"/>
  <c r="H18" i="1"/>
  <c r="G18" i="1"/>
  <c r="F18" i="1"/>
  <c r="E18" i="1"/>
  <c r="E85" i="1" s="1"/>
  <c r="D18" i="1"/>
  <c r="R17" i="1"/>
  <c r="R16" i="1"/>
  <c r="R15" i="1"/>
  <c r="R14" i="1"/>
  <c r="R13" i="1"/>
  <c r="Q12" i="1"/>
  <c r="P12" i="1"/>
  <c r="P85" i="1" s="1"/>
  <c r="P11" i="1" s="1"/>
  <c r="O12" i="1"/>
  <c r="N12" i="1"/>
  <c r="M12" i="1"/>
  <c r="L12" i="1"/>
  <c r="L11" i="1" s="1"/>
  <c r="K12" i="1"/>
  <c r="J12" i="1"/>
  <c r="I12" i="1"/>
  <c r="H12" i="1"/>
  <c r="H11" i="1" s="1"/>
  <c r="G12" i="1"/>
  <c r="F12" i="1"/>
  <c r="E12" i="1"/>
  <c r="D12" i="1"/>
  <c r="D11" i="1" s="1"/>
  <c r="R28" i="1" l="1"/>
  <c r="M11" i="1"/>
  <c r="E11" i="1"/>
  <c r="R72" i="1"/>
  <c r="K76" i="1"/>
  <c r="R77" i="1"/>
  <c r="I85" i="1"/>
  <c r="Q85" i="1"/>
  <c r="R18" i="1"/>
  <c r="R47" i="1"/>
  <c r="F85" i="1"/>
  <c r="J85" i="1"/>
  <c r="N11" i="1"/>
  <c r="R69" i="1"/>
  <c r="G76" i="1"/>
  <c r="O76" i="1"/>
  <c r="R54" i="1"/>
  <c r="G11" i="1"/>
  <c r="K11" i="1"/>
  <c r="O11" i="1"/>
  <c r="D85" i="1"/>
  <c r="L85" i="1"/>
  <c r="R38" i="1"/>
  <c r="D76" i="1"/>
  <c r="R83" i="1"/>
  <c r="G85" i="1"/>
  <c r="R80" i="1"/>
  <c r="P76" i="1"/>
  <c r="H85" i="1"/>
  <c r="K85" i="1"/>
  <c r="F11" i="1"/>
  <c r="I11" i="1"/>
  <c r="Q11" i="1"/>
  <c r="R12" i="1"/>
  <c r="J11" i="1"/>
  <c r="N85" i="1"/>
  <c r="O85" i="1"/>
  <c r="R76" i="1" l="1"/>
  <c r="R85" i="1"/>
  <c r="R11" i="1"/>
</calcChain>
</file>

<file path=xl/sharedStrings.xml><?xml version="1.0" encoding="utf-8"?>
<sst xmlns="http://schemas.openxmlformats.org/spreadsheetml/2006/main" count="104" uniqueCount="104">
  <si>
    <t>Ministerio de Educación Superior Ciencia y Tecnología (MESCyT)</t>
  </si>
  <si>
    <t>Instituto de Innovación en Biotecnología e Industria (IIBI)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</si>
  <si>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</si>
  <si>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</si>
  <si>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</si>
  <si>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</si>
  <si>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</si>
  <si>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</si>
  <si>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</si>
  <si>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</si>
  <si>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</si>
  <si>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</si>
  <si>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</si>
  <si>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</si>
  <si>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</si>
  <si>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</si>
  <si>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</si>
  <si>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</si>
  <si>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</si>
  <si>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</si>
  <si>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</si>
  <si>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</si>
  <si>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</si>
  <si>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</si>
  <si>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</si>
  <si>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</si>
  <si>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</si>
  <si>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</si>
  <si>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</si>
  <si>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</si>
  <si>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</si>
  <si>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</si>
  <si>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</si>
  <si>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</si>
  <si>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</si>
  <si>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</si>
  <si>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</si>
  <si>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</si>
  <si>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</si>
  <si>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</si>
  <si>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</si>
  <si>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</si>
  <si>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</si>
  <si>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</si>
  <si>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</si>
  <si>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</si>
  <si>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</si>
  <si>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</si>
  <si>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</si>
  <si>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</si>
  <si>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</si>
  <si>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</si>
  <si>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</si>
  <si>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</si>
  <si>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</si>
  <si>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</si>
  <si>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</si>
  <si>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</si>
  <si>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</si>
  <si>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</si>
  <si>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</si>
  <si>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</si>
  <si>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</si>
  <si>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</si>
  <si>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</si>
  <si>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</si>
  <si>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</si>
  <si>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</si>
  <si>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</si>
  <si>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</si>
  <si>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</si>
  <si>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</si>
  <si>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</si>
  <si>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</si>
  <si>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</si>
  <si>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</si>
  <si>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</si>
  <si>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</si>
  <si>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</si>
  <si>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</si>
  <si>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</si>
  <si>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</si>
  <si>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</si>
  <si>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</si>
  <si>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</si>
  <si>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</si>
  <si>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</si>
  <si>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</si>
  <si>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</si>
  <si>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</si>
  <si>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</si>
  <si>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</si>
  <si>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</si>
  <si>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</si>
  <si>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</si>
  <si>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</si>
  <si>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</si>
  <si>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</si>
  <si>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Fecha de registro: Desde el 1 de enero del 2023</t>
  </si>
  <si>
    <t>Fecha de imputación: hasta el 31 de Enero del 2023</t>
  </si>
  <si>
    <t>Juan Rodríguez</t>
  </si>
  <si>
    <t>Nelson Johnson, M.A.</t>
  </si>
  <si>
    <t>Enc. De Presupuesto</t>
  </si>
  <si>
    <t>Enc.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</si>
</sst>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5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165" fontId="2" fillId="3" borderId="2" xfId="1" applyFont="1" applyFill="1" applyBorder="1" applyAlignment="1" applyProtection="1">
      <alignment horizontal="center"/>
      <protection locked="0"/>
    </xf>
    <xf numFmtId="165" fontId="2" fillId="3" borderId="7" xfId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165" fontId="3" fillId="0" borderId="8" xfId="1" applyFont="1" applyBorder="1" applyProtection="1">
      <protection locked="0"/>
    </xf>
    <xf numFmtId="4" fontId="3" fillId="0" borderId="8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165" fontId="3" fillId="0" borderId="0" xfId="1" applyFont="1" applyProtection="1">
      <protection locked="0"/>
    </xf>
    <xf numFmtId="4" fontId="3" fillId="0" borderId="0" xfId="1" applyNumberFormat="1" applyFont="1" applyProtection="1">
      <protection locked="0"/>
    </xf>
    <xf numFmtId="10" fontId="3" fillId="0" borderId="0" xfId="3" applyNumberFormat="1" applyFont="1" applyProtection="1">
      <protection locked="0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left" indent="2"/>
      <protection locked="0"/>
    </xf>
    <xf numFmtId="4" fontId="0" fillId="0" borderId="0" xfId="0" applyNumberFormat="1"/>
    <xf numFmtId="165" fontId="0" fillId="0" borderId="9" xfId="1" applyFont="1" applyBorder="1" applyProtection="1">
      <protection locked="0"/>
    </xf>
    <xf numFmtId="4" fontId="0" fillId="0" borderId="0" xfId="1" applyNumberFormat="1" applyFont="1" applyProtection="1">
      <protection locked="0"/>
    </xf>
    <xf numFmtId="164" fontId="10" fillId="0" borderId="0" xfId="2" applyFont="1" applyAlignment="1">
      <alignment horizontal="right"/>
    </xf>
    <xf numFmtId="166" fontId="0" fillId="0" borderId="0" xfId="0" applyNumberFormat="1" applyProtection="1">
      <protection locked="0"/>
    </xf>
    <xf numFmtId="165" fontId="11" fillId="0" borderId="0" xfId="1" applyFont="1" applyAlignment="1">
      <alignment vertical="center"/>
    </xf>
    <xf numFmtId="4" fontId="3" fillId="0" borderId="0" xfId="0" applyNumberFormat="1" applyFont="1" applyProtection="1">
      <protection locked="0"/>
    </xf>
    <xf numFmtId="165" fontId="3" fillId="0" borderId="8" xfId="0" applyNumberFormat="1" applyFont="1" applyBorder="1" applyProtection="1">
      <protection locked="0"/>
    </xf>
    <xf numFmtId="166" fontId="3" fillId="0" borderId="8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165" fontId="2" fillId="2" borderId="10" xfId="0" applyNumberFormat="1" applyFont="1" applyFill="1" applyBorder="1" applyProtection="1">
      <protection locked="0"/>
    </xf>
    <xf numFmtId="166" fontId="2" fillId="2" borderId="10" xfId="0" applyNumberFormat="1" applyFont="1" applyFill="1" applyBorder="1" applyProtection="1">
      <protection locked="0"/>
    </xf>
    <xf numFmtId="165" fontId="2" fillId="2" borderId="10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165" fontId="0" fillId="0" borderId="0" xfId="0" applyNumberFormat="1"/>
    <xf numFmtId="165" fontId="0" fillId="0" borderId="0" xfId="1" applyFont="1" applyProtection="1"/>
    <xf numFmtId="10" fontId="0" fillId="0" borderId="0" xfId="3" applyNumberFormat="1" applyFont="1"/>
    <xf numFmtId="165" fontId="0" fillId="0" borderId="0" xfId="1" applyFont="1" applyAlignment="1" applyProtection="1">
      <alignment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65" fontId="2" fillId="2" borderId="2" xfId="1" applyFont="1" applyFill="1" applyBorder="1" applyAlignment="1" applyProtection="1">
      <alignment horizontal="center" vertical="center" wrapText="1"/>
      <protection locked="0"/>
    </xf>
    <xf numFmtId="165" fontId="2" fillId="2" borderId="6" xfId="1" applyFont="1" applyFill="1" applyBorder="1" applyAlignment="1" applyProtection="1">
      <alignment horizontal="center" vertical="center" wrapText="1"/>
      <protection locked="0"/>
    </xf>
    <xf numFmtId="165" fontId="2" fillId="3" borderId="3" xfId="1" applyFont="1" applyFill="1" applyBorder="1" applyAlignment="1" applyProtection="1">
      <alignment horizontal="center" vertical="center"/>
      <protection locked="0"/>
    </xf>
    <xf numFmtId="165" fontId="2" fillId="3" borderId="4" xfId="1" applyFont="1" applyFill="1" applyBorder="1" applyAlignment="1" applyProtection="1">
      <alignment horizontal="center" vertical="center"/>
      <protection locked="0"/>
    </xf>
    <xf numFmtId="165" fontId="2" fillId="3" borderId="5" xfId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672354</xdr:colOff>
      <xdr:row>1</xdr:row>
      <xdr:rowOff>75848</xdr:rowOff>
    </xdr:from>
    <xdr:ext cx="2155264" cy="957895"/>
    <xdr:pic>
      <xdr:nvPicPr>
        <xdr:cNvPr id="2" name="Imagen 1">
          <a:extLst>
            <a:ext uri="{FF2B5EF4-FFF2-40B4-BE49-F238E27FC236}">
              <a16:creationId xmlns:a16="http://schemas.microsoft.com/office/drawing/2014/main" id="{F9B8E137-31F8-4C7F-ACF3-1A43404C7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3254" y="409223"/>
          <a:ext cx="2155264" cy="957895"/>
        </a:xfrm>
        <a:prstGeom prst="rect">
          <a:avLst/>
        </a:prstGeom>
      </xdr:spPr>
    </xdr:pic>
    <xdr:clientData/>
  </xdr:oneCellAnchor>
  <xdr:twoCellAnchor editAs="oneCell">
    <xdr:from>
      <xdr:col>2</xdr:col>
      <xdr:colOff>63500</xdr:colOff>
      <xdr:row>0</xdr:row>
      <xdr:rowOff>41275</xdr:rowOff>
    </xdr:from>
    <xdr:to>
      <xdr:col>2</xdr:col>
      <xdr:colOff>4253387</xdr:colOff>
      <xdr:row>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E8F037-ABF2-4871-80D4-E757255E8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41275"/>
          <a:ext cx="4189887" cy="1676400"/>
        </a:xfrm>
        <a:prstGeom prst="rect">
          <a:avLst/>
        </a:prstGeom>
      </xdr:spPr>
    </xdr:pic>
    <xdr:clientData/>
  </xdr:twoCellAnchor>
  <xdr:twoCellAnchor>
    <xdr:from>
      <xdr:col>4</xdr:col>
      <xdr:colOff>201223</xdr:colOff>
      <xdr:row>97</xdr:row>
      <xdr:rowOff>182096</xdr:rowOff>
    </xdr:from>
    <xdr:to>
      <xdr:col>5</xdr:col>
      <xdr:colOff>972028</xdr:colOff>
      <xdr:row>98</xdr:row>
      <xdr:rowOff>14008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B010248-00B1-43A5-98FB-2BA322983410}"/>
            </a:ext>
          </a:extLst>
        </xdr:cNvPr>
        <xdr:cNvCxnSpPr/>
      </xdr:nvCxnSpPr>
      <xdr:spPr>
        <a:xfrm>
          <a:off x="9592873" y="19584521"/>
          <a:ext cx="2228130" cy="224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711977</xdr:colOff>
      <xdr:row>98</xdr:row>
      <xdr:rowOff>0</xdr:rowOff>
    </xdr:from>
    <xdr:to>
      <xdr:col>14</xdr:col>
      <xdr:colOff>155205</xdr:colOff>
      <xdr:row>98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241FDA0-2C73-45B7-A633-9B5CD64AC972}"/>
            </a:ext>
          </a:extLst>
        </xdr:cNvPr>
        <xdr:cNvCxnSpPr/>
      </xdr:nvCxnSpPr>
      <xdr:spPr>
        <a:xfrm>
          <a:off x="19238102" y="19592925"/>
          <a:ext cx="335800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B0EF-2DCE-4DD5-88D8-3D9B7D85E1D5}">
  <sheetPr>
    <pageSetUpPr fitToPage="1"/>
  </sheetPr>
  <dimension ref="A1:S101"/>
  <sheetViews>
    <sheetView tabSelected="1" view="pageBreakPreview" zoomScale="41" zoomScaleNormal="70" zoomScaleSheetLayoutView="41" workbookViewId="0">
      <selection activeCell="V16" sqref="V16"/>
    </sheetView>
  </sheetViews>
  <sheetFormatPr baseColWidth="10" defaultColWidth="11.42578125" defaultRowHeight="15" x14ac:dyDescent="0.25"/>
  <cols>
    <col min="1" max="1" width="11.42578125" style="1"/>
    <col min="2" max="2" width="14.28515625" style="2" bestFit="1" customWidth="1"/>
    <col min="3" max="3" width="93.28515625" style="1" customWidth="1"/>
    <col min="4" max="5" width="21.85546875" style="3" customWidth="1"/>
    <col min="6" max="6" width="18.28515625" style="4" bestFit="1" customWidth="1"/>
    <col min="7" max="7" width="19.7109375" style="4" bestFit="1" customWidth="1"/>
    <col min="8" max="8" width="18.85546875" style="4" bestFit="1" customWidth="1"/>
    <col min="9" max="9" width="19.7109375" style="4" bestFit="1" customWidth="1"/>
    <col min="10" max="11" width="19.28515625" style="4" bestFit="1" customWidth="1"/>
    <col min="12" max="13" width="19.7109375" style="4" bestFit="1" customWidth="1"/>
    <col min="14" max="16" width="19.28515625" style="4" bestFit="1" customWidth="1"/>
    <col min="17" max="17" width="19.7109375" style="4" bestFit="1" customWidth="1"/>
    <col min="18" max="18" width="23.42578125" style="4" bestFit="1" customWidth="1"/>
    <col min="19" max="19" width="19.28515625" style="5" bestFit="1" customWidth="1"/>
    <col min="20" max="16384" width="11.42578125" style="1"/>
  </cols>
  <sheetData>
    <row r="1" spans="1:19" ht="26.25" customHeight="1" x14ac:dyDescent="0.25"/>
    <row r="3" spans="1:19" ht="28.5" customHeight="1" x14ac:dyDescent="0.25">
      <c r="C3" s="41" t="s">
        <v>0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9" ht="21" customHeight="1" x14ac:dyDescent="0.25">
      <c r="C4" s="43" t="s">
        <v>1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9" ht="15.75" x14ac:dyDescent="0.25">
      <c r="C5" s="45" t="s">
        <v>2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9" ht="21.75" customHeight="1" x14ac:dyDescent="0.25">
      <c r="C6" s="47" t="s">
        <v>3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9" ht="15.75" customHeight="1" x14ac:dyDescent="0.25">
      <c r="C7" s="48" t="s">
        <v>4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9" spans="1:19" ht="25.5" customHeight="1" x14ac:dyDescent="0.25">
      <c r="C9" s="49" t="s">
        <v>5</v>
      </c>
      <c r="D9" s="50" t="s">
        <v>6</v>
      </c>
      <c r="E9" s="50" t="s">
        <v>7</v>
      </c>
      <c r="F9" s="52" t="s">
        <v>8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4"/>
    </row>
    <row r="10" spans="1:19" x14ac:dyDescent="0.25">
      <c r="C10" s="49"/>
      <c r="D10" s="51"/>
      <c r="E10" s="51"/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  <c r="K10" s="6" t="s">
        <v>14</v>
      </c>
      <c r="L10" s="7" t="s">
        <v>15</v>
      </c>
      <c r="M10" s="6" t="s">
        <v>16</v>
      </c>
      <c r="N10" s="6" t="s">
        <v>17</v>
      </c>
      <c r="O10" s="6" t="s">
        <v>18</v>
      </c>
      <c r="P10" s="6" t="s">
        <v>19</v>
      </c>
      <c r="Q10" s="7" t="s">
        <v>20</v>
      </c>
      <c r="R10" s="6" t="s">
        <v>21</v>
      </c>
    </row>
    <row r="11" spans="1:19" x14ac:dyDescent="0.25">
      <c r="C11" s="8" t="s">
        <v>22</v>
      </c>
      <c r="D11" s="9">
        <f>SUM(D12+D18+D28+D38+D47+D54+D64+D69+D72)</f>
        <v>159671257</v>
      </c>
      <c r="E11" s="9">
        <f>SUM(E12+E18+E28+E38+E47+E54+E64+E69+E72)</f>
        <v>0</v>
      </c>
      <c r="F11" s="9">
        <f>SUM(F12+F18+F28+F38+F47+F54+F64+F69+F72)</f>
        <v>8897907.1600000001</v>
      </c>
      <c r="G11" s="9">
        <f t="shared" ref="G11:Q11" si="0">SUM(G12+G18+G28+G38+G47+G54+G64+G69+G72)</f>
        <v>0</v>
      </c>
      <c r="H11" s="9">
        <f t="shared" si="0"/>
        <v>0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10">
        <f>+P85</f>
        <v>0</v>
      </c>
      <c r="Q11" s="9">
        <f t="shared" si="0"/>
        <v>0</v>
      </c>
      <c r="R11" s="9">
        <f>SUM(F11:Q11)</f>
        <v>8897907.1600000001</v>
      </c>
    </row>
    <row r="12" spans="1:19" s="11" customFormat="1" x14ac:dyDescent="0.25">
      <c r="C12" s="12" t="s">
        <v>23</v>
      </c>
      <c r="D12" s="13">
        <f>SUM(D13:D17)</f>
        <v>108757301</v>
      </c>
      <c r="E12" s="13">
        <f>SUM(E13:E17)</f>
        <v>4869890</v>
      </c>
      <c r="F12" s="13">
        <f>SUM(F13:F17)</f>
        <v>7982251.8500000006</v>
      </c>
      <c r="G12" s="13">
        <f t="shared" ref="G12:Q12" si="1">SUM(G13:G17)</f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4">
        <f>SUM(P13:P17)</f>
        <v>0</v>
      </c>
      <c r="Q12" s="13">
        <f t="shared" si="1"/>
        <v>0</v>
      </c>
      <c r="R12" s="13">
        <f>SUM(F12:Q12)</f>
        <v>7982251.8500000006</v>
      </c>
      <c r="S12" s="15"/>
    </row>
    <row r="13" spans="1:19" x14ac:dyDescent="0.25">
      <c r="A13" s="16"/>
      <c r="C13" s="17" t="s">
        <v>24</v>
      </c>
      <c r="D13" s="3">
        <v>91220401</v>
      </c>
      <c r="E13" s="3">
        <v>3730541</v>
      </c>
      <c r="F13" s="3">
        <v>6630917.9900000002</v>
      </c>
      <c r="O13" s="18"/>
      <c r="P13" s="18"/>
      <c r="Q13" s="2"/>
      <c r="R13" s="4">
        <f>SUM(F13:Q13)</f>
        <v>6630917.9900000002</v>
      </c>
      <c r="S13" s="15"/>
    </row>
    <row r="14" spans="1:19" x14ac:dyDescent="0.25">
      <c r="A14" s="16"/>
      <c r="C14" s="17" t="s">
        <v>25</v>
      </c>
      <c r="D14" s="3">
        <v>3720000</v>
      </c>
      <c r="E14" s="3">
        <v>0</v>
      </c>
      <c r="F14" s="3">
        <v>310000</v>
      </c>
      <c r="G14" s="19"/>
      <c r="O14" s="18"/>
      <c r="P14" s="18"/>
      <c r="Q14" s="2"/>
      <c r="R14" s="4">
        <f t="shared" ref="R14:R77" si="2">SUM(F14:Q14)</f>
        <v>310000</v>
      </c>
      <c r="S14" s="15"/>
    </row>
    <row r="15" spans="1:19" x14ac:dyDescent="0.25">
      <c r="A15" s="16"/>
      <c r="C15" s="17" t="s">
        <v>26</v>
      </c>
      <c r="D15" s="3">
        <v>150000</v>
      </c>
      <c r="E15" s="3">
        <v>-282000</v>
      </c>
      <c r="F15" s="3">
        <v>35820.58</v>
      </c>
      <c r="O15" s="18"/>
      <c r="P15" s="18"/>
      <c r="Q15" s="2"/>
      <c r="R15" s="4">
        <f t="shared" si="2"/>
        <v>35820.58</v>
      </c>
      <c r="S15" s="15"/>
    </row>
    <row r="16" spans="1:19" x14ac:dyDescent="0.25">
      <c r="C16" s="17" t="s">
        <v>27</v>
      </c>
      <c r="D16" s="3">
        <v>0</v>
      </c>
      <c r="E16" s="3">
        <v>0</v>
      </c>
      <c r="F16" s="4">
        <v>0</v>
      </c>
      <c r="P16" s="20"/>
      <c r="Q16" s="2"/>
      <c r="R16" s="4">
        <f t="shared" si="2"/>
        <v>0</v>
      </c>
    </row>
    <row r="17" spans="1:18" x14ac:dyDescent="0.25">
      <c r="A17" s="16"/>
      <c r="C17" s="17" t="s">
        <v>28</v>
      </c>
      <c r="D17" s="3">
        <v>13666900</v>
      </c>
      <c r="E17" s="3">
        <v>1421349</v>
      </c>
      <c r="F17" s="3">
        <v>1005513.28</v>
      </c>
      <c r="O17" s="18"/>
      <c r="P17" s="18"/>
      <c r="Q17" s="2"/>
      <c r="R17" s="4">
        <f>SUM(F17:Q17)</f>
        <v>1005513.28</v>
      </c>
    </row>
    <row r="18" spans="1:18" s="11" customFormat="1" x14ac:dyDescent="0.25">
      <c r="B18" s="2"/>
      <c r="C18" s="12" t="s">
        <v>29</v>
      </c>
      <c r="D18" s="13">
        <f t="shared" ref="D18" si="3">SUM(D19:D27)</f>
        <v>24879106</v>
      </c>
      <c r="E18" s="13">
        <f>SUM(E19:E27)</f>
        <v>-2919894</v>
      </c>
      <c r="F18" s="13">
        <f>SUM(F19:F27)</f>
        <v>915655.31</v>
      </c>
      <c r="G18" s="13">
        <f t="shared" ref="G18:Q18" si="4">SUM(G19:G27)</f>
        <v>0</v>
      </c>
      <c r="H18" s="13">
        <f t="shared" si="4"/>
        <v>0</v>
      </c>
      <c r="I18" s="13">
        <f t="shared" si="4"/>
        <v>0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0</v>
      </c>
      <c r="P18" s="14">
        <f>SUM(P19:P27)</f>
        <v>0</v>
      </c>
      <c r="Q18" s="13">
        <f t="shared" si="4"/>
        <v>0</v>
      </c>
      <c r="R18" s="13">
        <f t="shared" si="2"/>
        <v>915655.31</v>
      </c>
    </row>
    <row r="19" spans="1:18" x14ac:dyDescent="0.25">
      <c r="A19" s="16"/>
      <c r="C19" s="17" t="s">
        <v>30</v>
      </c>
      <c r="D19" s="21">
        <v>14894000</v>
      </c>
      <c r="E19" s="21">
        <v>1424000</v>
      </c>
      <c r="F19" s="4">
        <v>915655.31</v>
      </c>
      <c r="O19" s="18"/>
      <c r="P19" s="18"/>
      <c r="Q19" s="2"/>
      <c r="R19" s="4">
        <f t="shared" si="2"/>
        <v>915655.31</v>
      </c>
    </row>
    <row r="20" spans="1:18" x14ac:dyDescent="0.25">
      <c r="A20" s="16"/>
      <c r="C20" s="17" t="s">
        <v>31</v>
      </c>
      <c r="D20" s="21">
        <v>300000</v>
      </c>
      <c r="E20" s="21">
        <v>-130000</v>
      </c>
      <c r="P20" s="3"/>
      <c r="Q20" s="2"/>
      <c r="R20" s="4">
        <f t="shared" si="2"/>
        <v>0</v>
      </c>
    </row>
    <row r="21" spans="1:18" x14ac:dyDescent="0.25">
      <c r="C21" s="17" t="s">
        <v>32</v>
      </c>
      <c r="D21" s="21">
        <v>200000</v>
      </c>
      <c r="E21" s="21">
        <v>0</v>
      </c>
      <c r="P21" s="20"/>
      <c r="Q21" s="2"/>
      <c r="R21" s="4">
        <f t="shared" si="2"/>
        <v>0</v>
      </c>
    </row>
    <row r="22" spans="1:18" x14ac:dyDescent="0.25">
      <c r="C22" s="17" t="s">
        <v>33</v>
      </c>
      <c r="D22" s="21">
        <v>86894</v>
      </c>
      <c r="E22" s="21">
        <v>-13106</v>
      </c>
      <c r="P22" s="20"/>
      <c r="Q22" s="2"/>
      <c r="R22" s="4">
        <f t="shared" si="2"/>
        <v>0</v>
      </c>
    </row>
    <row r="23" spans="1:18" x14ac:dyDescent="0.25">
      <c r="C23" s="17" t="s">
        <v>34</v>
      </c>
      <c r="D23" s="21">
        <v>400000</v>
      </c>
      <c r="E23" s="21">
        <v>-249000</v>
      </c>
      <c r="O23"/>
      <c r="P23" s="18"/>
      <c r="Q23" s="2"/>
      <c r="R23" s="4">
        <f>SUM(F23:Q23)</f>
        <v>0</v>
      </c>
    </row>
    <row r="24" spans="1:18" x14ac:dyDescent="0.25">
      <c r="A24" s="16"/>
      <c r="C24" s="17" t="s">
        <v>35</v>
      </c>
      <c r="D24" s="21">
        <v>2050000</v>
      </c>
      <c r="E24" s="21">
        <v>0</v>
      </c>
      <c r="P24" s="20"/>
      <c r="Q24" s="2"/>
      <c r="R24" s="4">
        <f t="shared" si="2"/>
        <v>0</v>
      </c>
    </row>
    <row r="25" spans="1:18" x14ac:dyDescent="0.25">
      <c r="A25" s="16"/>
      <c r="C25" s="17" t="s">
        <v>36</v>
      </c>
      <c r="D25" s="21">
        <v>2342000</v>
      </c>
      <c r="E25" s="21">
        <v>-1158000</v>
      </c>
      <c r="O25" s="18"/>
      <c r="P25" s="18"/>
      <c r="Q25" s="2"/>
      <c r="R25" s="4">
        <f t="shared" si="2"/>
        <v>0</v>
      </c>
    </row>
    <row r="26" spans="1:18" x14ac:dyDescent="0.25">
      <c r="A26" s="16"/>
      <c r="C26" s="17" t="s">
        <v>37</v>
      </c>
      <c r="D26" s="21">
        <v>1400000</v>
      </c>
      <c r="E26" s="21">
        <v>-100000</v>
      </c>
      <c r="P26" s="20"/>
      <c r="Q26" s="2"/>
      <c r="R26" s="4">
        <f t="shared" si="2"/>
        <v>0</v>
      </c>
    </row>
    <row r="27" spans="1:18" x14ac:dyDescent="0.25">
      <c r="A27" s="16"/>
      <c r="C27" s="17" t="s">
        <v>38</v>
      </c>
      <c r="D27" s="21">
        <v>3206212</v>
      </c>
      <c r="E27" s="21">
        <v>-2693788</v>
      </c>
      <c r="O27" s="18"/>
      <c r="P27" s="18"/>
      <c r="Q27" s="2"/>
      <c r="R27" s="4">
        <f t="shared" si="2"/>
        <v>0</v>
      </c>
    </row>
    <row r="28" spans="1:18" s="11" customFormat="1" x14ac:dyDescent="0.25">
      <c r="C28" s="12" t="s">
        <v>39</v>
      </c>
      <c r="D28" s="13">
        <f>SUM(D29:D37)</f>
        <v>16447250</v>
      </c>
      <c r="E28" s="13">
        <f>SUM(E29:E37)</f>
        <v>-1891996</v>
      </c>
      <c r="F28" s="13">
        <f>SUM(F29:F37)</f>
        <v>0</v>
      </c>
      <c r="G28" s="13">
        <f t="shared" ref="G28:Q28" si="5">SUM(G29:G37)</f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>SUM(O29:O37)</f>
        <v>0</v>
      </c>
      <c r="P28" s="14">
        <f>SUM(P29:P37)</f>
        <v>0</v>
      </c>
      <c r="Q28" s="13">
        <f t="shared" si="5"/>
        <v>0</v>
      </c>
      <c r="R28" s="13">
        <f t="shared" si="2"/>
        <v>0</v>
      </c>
    </row>
    <row r="29" spans="1:18" x14ac:dyDescent="0.25">
      <c r="A29" s="16"/>
      <c r="C29" s="17" t="s">
        <v>40</v>
      </c>
      <c r="D29" s="21">
        <v>800800</v>
      </c>
      <c r="E29" s="21">
        <v>-750000</v>
      </c>
      <c r="O29" s="18"/>
      <c r="P29" s="18"/>
      <c r="Q29" s="2"/>
      <c r="R29" s="4">
        <f t="shared" si="2"/>
        <v>0</v>
      </c>
    </row>
    <row r="30" spans="1:18" x14ac:dyDescent="0.25">
      <c r="A30" s="16"/>
      <c r="C30" s="17" t="s">
        <v>41</v>
      </c>
      <c r="D30" s="21">
        <v>368600</v>
      </c>
      <c r="E30" s="21">
        <v>0</v>
      </c>
      <c r="O30" s="18"/>
      <c r="P30" s="18"/>
      <c r="Q30" s="2"/>
      <c r="R30" s="4">
        <f t="shared" si="2"/>
        <v>0</v>
      </c>
    </row>
    <row r="31" spans="1:18" x14ac:dyDescent="0.25">
      <c r="A31" s="16"/>
      <c r="C31" s="17" t="s">
        <v>42</v>
      </c>
      <c r="D31" s="21">
        <v>995000</v>
      </c>
      <c r="E31" s="21">
        <v>0</v>
      </c>
      <c r="O31" s="18"/>
      <c r="P31" s="18"/>
      <c r="Q31" s="2"/>
      <c r="R31" s="4">
        <f t="shared" si="2"/>
        <v>0</v>
      </c>
    </row>
    <row r="32" spans="1:18" x14ac:dyDescent="0.25">
      <c r="C32" s="17" t="s">
        <v>43</v>
      </c>
      <c r="D32" s="21">
        <v>70000</v>
      </c>
      <c r="E32" s="21">
        <v>0</v>
      </c>
      <c r="P32" s="20"/>
      <c r="Q32" s="2"/>
      <c r="R32" s="4">
        <f t="shared" si="2"/>
        <v>0</v>
      </c>
    </row>
    <row r="33" spans="1:19" x14ac:dyDescent="0.25">
      <c r="A33" s="16"/>
      <c r="C33" s="17" t="s">
        <v>44</v>
      </c>
      <c r="D33" s="21">
        <v>30000</v>
      </c>
      <c r="E33" s="21">
        <v>0</v>
      </c>
      <c r="O33" s="18"/>
      <c r="P33" s="18"/>
      <c r="Q33" s="2"/>
      <c r="R33" s="4">
        <f t="shared" si="2"/>
        <v>0</v>
      </c>
    </row>
    <row r="34" spans="1:19" x14ac:dyDescent="0.25">
      <c r="A34" s="16"/>
      <c r="C34" s="17" t="s">
        <v>45</v>
      </c>
      <c r="D34" s="21">
        <v>2140000</v>
      </c>
      <c r="E34" s="21">
        <v>0</v>
      </c>
      <c r="O34" s="18"/>
      <c r="P34" s="18"/>
      <c r="Q34" s="2"/>
      <c r="R34" s="4">
        <f t="shared" si="2"/>
        <v>0</v>
      </c>
    </row>
    <row r="35" spans="1:19" x14ac:dyDescent="0.25">
      <c r="A35" s="16"/>
      <c r="C35" s="17" t="s">
        <v>46</v>
      </c>
      <c r="D35" s="21">
        <v>9047000</v>
      </c>
      <c r="E35" s="21">
        <v>-991996</v>
      </c>
      <c r="O35" s="18"/>
      <c r="P35" s="18"/>
      <c r="Q35" s="2"/>
      <c r="R35" s="4">
        <f t="shared" si="2"/>
        <v>0</v>
      </c>
    </row>
    <row r="36" spans="1:19" x14ac:dyDescent="0.25">
      <c r="C36" s="17" t="s">
        <v>47</v>
      </c>
      <c r="D36" s="3">
        <v>0</v>
      </c>
      <c r="E36" s="3">
        <v>0</v>
      </c>
      <c r="P36" s="20"/>
      <c r="Q36" s="2"/>
      <c r="R36" s="4">
        <f t="shared" si="2"/>
        <v>0</v>
      </c>
    </row>
    <row r="37" spans="1:19" x14ac:dyDescent="0.25">
      <c r="A37" s="16"/>
      <c r="C37" s="17" t="s">
        <v>48</v>
      </c>
      <c r="D37" s="21">
        <v>2995850</v>
      </c>
      <c r="E37" s="21">
        <v>-150000</v>
      </c>
      <c r="O37" s="18"/>
      <c r="P37" s="18"/>
      <c r="Q37" s="2"/>
      <c r="R37" s="4">
        <f t="shared" si="2"/>
        <v>0</v>
      </c>
    </row>
    <row r="38" spans="1:19" s="11" customFormat="1" x14ac:dyDescent="0.25">
      <c r="C38" s="12" t="s">
        <v>49</v>
      </c>
      <c r="D38" s="13">
        <f t="shared" ref="D38:E38" si="6">SUM(D39:D46)</f>
        <v>0</v>
      </c>
      <c r="E38" s="13">
        <f t="shared" si="6"/>
        <v>0</v>
      </c>
      <c r="F38" s="13">
        <f>SUM(F39:F46)</f>
        <v>0</v>
      </c>
      <c r="G38" s="13">
        <f t="shared" ref="G38:Q38" si="7">SUM(G39:G46)</f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 t="shared" si="7"/>
        <v>0</v>
      </c>
      <c r="O38" s="13">
        <f t="shared" si="7"/>
        <v>0</v>
      </c>
      <c r="P38" s="14">
        <f>SUM(P39:P46)</f>
        <v>0</v>
      </c>
      <c r="Q38" s="13">
        <f t="shared" si="7"/>
        <v>0</v>
      </c>
      <c r="R38" s="13">
        <f t="shared" si="2"/>
        <v>0</v>
      </c>
      <c r="S38" s="15"/>
    </row>
    <row r="39" spans="1:19" x14ac:dyDescent="0.25">
      <c r="C39" s="17" t="s">
        <v>50</v>
      </c>
      <c r="D39" s="3">
        <v>0</v>
      </c>
      <c r="E39" s="3">
        <v>0</v>
      </c>
      <c r="F39" s="3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4">
        <f t="shared" si="2"/>
        <v>0</v>
      </c>
    </row>
    <row r="40" spans="1:19" x14ac:dyDescent="0.25">
      <c r="C40" s="17" t="s">
        <v>51</v>
      </c>
      <c r="D40" s="3">
        <v>0</v>
      </c>
      <c r="E40" s="3">
        <v>0</v>
      </c>
      <c r="F40" s="3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4">
        <f t="shared" si="2"/>
        <v>0</v>
      </c>
    </row>
    <row r="41" spans="1:19" x14ac:dyDescent="0.25">
      <c r="C41" s="17" t="s">
        <v>52</v>
      </c>
      <c r="D41" s="3">
        <v>0</v>
      </c>
      <c r="E41" s="3">
        <v>0</v>
      </c>
      <c r="F41" s="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4">
        <f t="shared" si="2"/>
        <v>0</v>
      </c>
    </row>
    <row r="42" spans="1:19" x14ac:dyDescent="0.25">
      <c r="C42" s="17" t="s">
        <v>53</v>
      </c>
      <c r="D42" s="3">
        <v>0</v>
      </c>
      <c r="E42" s="3">
        <v>0</v>
      </c>
      <c r="F42" s="3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4">
        <f t="shared" si="2"/>
        <v>0</v>
      </c>
    </row>
    <row r="43" spans="1:19" x14ac:dyDescent="0.25">
      <c r="C43" s="17" t="s">
        <v>54</v>
      </c>
      <c r="D43" s="3">
        <v>0</v>
      </c>
      <c r="E43" s="3">
        <v>0</v>
      </c>
      <c r="F43" s="3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4">
        <f t="shared" si="2"/>
        <v>0</v>
      </c>
    </row>
    <row r="44" spans="1:19" x14ac:dyDescent="0.25">
      <c r="C44" s="17" t="s">
        <v>55</v>
      </c>
      <c r="D44" s="3">
        <v>0</v>
      </c>
      <c r="E44" s="3">
        <v>0</v>
      </c>
      <c r="F44" s="3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4">
        <f t="shared" si="2"/>
        <v>0</v>
      </c>
    </row>
    <row r="45" spans="1:19" x14ac:dyDescent="0.25">
      <c r="A45" s="16"/>
      <c r="C45" s="17" t="s">
        <v>56</v>
      </c>
      <c r="D45" s="3">
        <v>0</v>
      </c>
      <c r="E45" s="3">
        <v>0</v>
      </c>
      <c r="F45" s="3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4">
        <f t="shared" si="2"/>
        <v>0</v>
      </c>
    </row>
    <row r="46" spans="1:19" x14ac:dyDescent="0.25">
      <c r="C46" s="17" t="s">
        <v>57</v>
      </c>
      <c r="D46" s="3">
        <v>0</v>
      </c>
      <c r="E46" s="3">
        <v>0</v>
      </c>
      <c r="F46" s="3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4">
        <f t="shared" si="2"/>
        <v>0</v>
      </c>
    </row>
    <row r="47" spans="1:19" s="11" customFormat="1" x14ac:dyDescent="0.25">
      <c r="C47" s="12" t="s">
        <v>58</v>
      </c>
      <c r="D47" s="13">
        <f t="shared" ref="D47:E47" si="8">SUM(D48:D53)</f>
        <v>0</v>
      </c>
      <c r="E47" s="13">
        <f t="shared" si="8"/>
        <v>0</v>
      </c>
      <c r="F47" s="13">
        <f>SUM(F48:F53)</f>
        <v>0</v>
      </c>
      <c r="G47" s="13">
        <f t="shared" ref="G47:Q47" si="9">SUM(G48:G53)</f>
        <v>0</v>
      </c>
      <c r="H47" s="13">
        <f t="shared" si="9"/>
        <v>0</v>
      </c>
      <c r="I47" s="13">
        <f t="shared" si="9"/>
        <v>0</v>
      </c>
      <c r="J47" s="13">
        <f t="shared" si="9"/>
        <v>0</v>
      </c>
      <c r="K47" s="13">
        <f t="shared" si="9"/>
        <v>0</v>
      </c>
      <c r="L47" s="13">
        <f t="shared" si="9"/>
        <v>0</v>
      </c>
      <c r="M47" s="13">
        <f t="shared" si="9"/>
        <v>0</v>
      </c>
      <c r="N47" s="13">
        <f t="shared" si="9"/>
        <v>0</v>
      </c>
      <c r="O47" s="13">
        <f t="shared" si="9"/>
        <v>0</v>
      </c>
      <c r="P47" s="14">
        <f>SUM(P48:P53)</f>
        <v>0</v>
      </c>
      <c r="Q47" s="13">
        <f t="shared" si="9"/>
        <v>0</v>
      </c>
      <c r="R47" s="13">
        <f t="shared" si="2"/>
        <v>0</v>
      </c>
      <c r="S47" s="15"/>
    </row>
    <row r="48" spans="1:19" x14ac:dyDescent="0.25">
      <c r="C48" s="17" t="s">
        <v>59</v>
      </c>
      <c r="D48" s="3">
        <v>0</v>
      </c>
      <c r="E48" s="3">
        <v>0</v>
      </c>
      <c r="F48" s="3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4">
        <f t="shared" si="2"/>
        <v>0</v>
      </c>
    </row>
    <row r="49" spans="1:18" x14ac:dyDescent="0.25">
      <c r="C49" s="17" t="s">
        <v>60</v>
      </c>
      <c r="D49" s="3">
        <v>0</v>
      </c>
      <c r="E49" s="3">
        <v>0</v>
      </c>
      <c r="F49" s="3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4">
        <f t="shared" si="2"/>
        <v>0</v>
      </c>
    </row>
    <row r="50" spans="1:18" x14ac:dyDescent="0.25">
      <c r="C50" s="17" t="s">
        <v>61</v>
      </c>
      <c r="D50" s="3">
        <v>0</v>
      </c>
      <c r="E50" s="3">
        <v>0</v>
      </c>
      <c r="F50" s="3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4">
        <f t="shared" si="2"/>
        <v>0</v>
      </c>
    </row>
    <row r="51" spans="1:18" x14ac:dyDescent="0.25">
      <c r="C51" s="17" t="s">
        <v>62</v>
      </c>
      <c r="D51" s="3">
        <v>0</v>
      </c>
      <c r="E51" s="3">
        <v>0</v>
      </c>
      <c r="F51" s="3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4">
        <f t="shared" si="2"/>
        <v>0</v>
      </c>
    </row>
    <row r="52" spans="1:18" x14ac:dyDescent="0.25">
      <c r="C52" s="17" t="s">
        <v>63</v>
      </c>
      <c r="D52" s="3">
        <v>0</v>
      </c>
      <c r="E52" s="3">
        <v>0</v>
      </c>
      <c r="F52" s="3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4">
        <f t="shared" si="2"/>
        <v>0</v>
      </c>
    </row>
    <row r="53" spans="1:18" x14ac:dyDescent="0.25">
      <c r="C53" s="17" t="s">
        <v>64</v>
      </c>
      <c r="D53" s="3">
        <v>0</v>
      </c>
      <c r="E53" s="3">
        <v>0</v>
      </c>
      <c r="F53" s="3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4">
        <f t="shared" si="2"/>
        <v>0</v>
      </c>
    </row>
    <row r="54" spans="1:18" s="11" customFormat="1" x14ac:dyDescent="0.25">
      <c r="C54" s="12" t="s">
        <v>65</v>
      </c>
      <c r="D54" s="13">
        <f>SUM(D55:D63)</f>
        <v>9587600</v>
      </c>
      <c r="E54" s="13">
        <f>SUM(E55:E63)</f>
        <v>-58000</v>
      </c>
      <c r="F54" s="13">
        <f>SUM(F55:F63)</f>
        <v>0</v>
      </c>
      <c r="G54" s="13">
        <f t="shared" ref="G54:Q54" si="10">SUM(G55:G63)</f>
        <v>0</v>
      </c>
      <c r="H54" s="13">
        <f t="shared" si="10"/>
        <v>0</v>
      </c>
      <c r="I54" s="13">
        <f t="shared" si="10"/>
        <v>0</v>
      </c>
      <c r="J54" s="13">
        <f t="shared" si="10"/>
        <v>0</v>
      </c>
      <c r="K54" s="13">
        <f t="shared" si="10"/>
        <v>0</v>
      </c>
      <c r="L54" s="13">
        <f t="shared" si="10"/>
        <v>0</v>
      </c>
      <c r="M54" s="13">
        <f t="shared" si="10"/>
        <v>0</v>
      </c>
      <c r="N54" s="13">
        <f t="shared" si="10"/>
        <v>0</v>
      </c>
      <c r="O54" s="13">
        <f t="shared" si="10"/>
        <v>0</v>
      </c>
      <c r="P54" s="14">
        <f>SUM(P55:P63)</f>
        <v>0</v>
      </c>
      <c r="Q54" s="13">
        <f t="shared" si="10"/>
        <v>0</v>
      </c>
      <c r="R54" s="13">
        <f t="shared" si="2"/>
        <v>0</v>
      </c>
    </row>
    <row r="55" spans="1:18" x14ac:dyDescent="0.25">
      <c r="A55" s="16"/>
      <c r="C55" s="17" t="s">
        <v>66</v>
      </c>
      <c r="D55" s="21">
        <v>1100000</v>
      </c>
      <c r="E55" s="21">
        <v>0</v>
      </c>
      <c r="P55" s="20"/>
      <c r="Q55" s="2"/>
      <c r="R55" s="4">
        <f t="shared" si="2"/>
        <v>0</v>
      </c>
    </row>
    <row r="56" spans="1:18" x14ac:dyDescent="0.25">
      <c r="C56" s="17" t="s">
        <v>67</v>
      </c>
      <c r="D56" s="21">
        <v>1580000</v>
      </c>
      <c r="E56" s="21">
        <v>0</v>
      </c>
      <c r="P56" s="2"/>
      <c r="Q56" s="2"/>
      <c r="R56" s="4">
        <f t="shared" si="2"/>
        <v>0</v>
      </c>
    </row>
    <row r="57" spans="1:18" x14ac:dyDescent="0.25">
      <c r="C57" s="17" t="s">
        <v>68</v>
      </c>
      <c r="D57" s="21">
        <v>5500000</v>
      </c>
      <c r="E57" s="21">
        <v>0</v>
      </c>
      <c r="N57" s="23"/>
      <c r="P57" s="2"/>
      <c r="Q57" s="2"/>
      <c r="R57" s="4">
        <f t="shared" si="2"/>
        <v>0</v>
      </c>
    </row>
    <row r="58" spans="1:18" x14ac:dyDescent="0.25">
      <c r="A58" s="16"/>
      <c r="C58" s="17" t="s">
        <v>69</v>
      </c>
      <c r="D58" s="21">
        <v>203600</v>
      </c>
      <c r="E58" s="21">
        <v>-510000</v>
      </c>
      <c r="P58" s="3"/>
      <c r="Q58" s="2"/>
      <c r="R58" s="4">
        <f>SUM(F58:Q58)</f>
        <v>0</v>
      </c>
    </row>
    <row r="59" spans="1:18" x14ac:dyDescent="0.25">
      <c r="C59" s="17" t="s">
        <v>70</v>
      </c>
      <c r="D59" s="3">
        <v>0</v>
      </c>
      <c r="E59" s="3">
        <v>0</v>
      </c>
      <c r="N59" s="23"/>
      <c r="P59" s="2"/>
      <c r="Q59" s="2"/>
      <c r="R59" s="4">
        <f t="shared" si="2"/>
        <v>0</v>
      </c>
    </row>
    <row r="60" spans="1:18" x14ac:dyDescent="0.25">
      <c r="C60" s="17" t="s">
        <v>71</v>
      </c>
      <c r="D60" s="3">
        <v>0</v>
      </c>
      <c r="E60" s="3">
        <v>0</v>
      </c>
      <c r="F60" s="3"/>
      <c r="G60" s="22"/>
      <c r="H60" s="22"/>
      <c r="I60" s="22"/>
      <c r="J60" s="22"/>
      <c r="K60" s="22"/>
      <c r="L60" s="22"/>
      <c r="M60" s="22"/>
      <c r="N60" s="22"/>
      <c r="O60" s="22"/>
      <c r="P60" s="2"/>
      <c r="Q60" s="2"/>
      <c r="R60" s="4">
        <f t="shared" si="2"/>
        <v>0</v>
      </c>
    </row>
    <row r="61" spans="1:18" x14ac:dyDescent="0.25">
      <c r="C61" s="17" t="s">
        <v>72</v>
      </c>
      <c r="D61" s="3">
        <v>0</v>
      </c>
      <c r="E61" s="3">
        <v>0</v>
      </c>
      <c r="F61" s="3"/>
      <c r="G61" s="22"/>
      <c r="H61" s="22"/>
      <c r="I61" s="22"/>
      <c r="J61" s="22"/>
      <c r="K61" s="22"/>
      <c r="L61" s="22"/>
      <c r="M61" s="22"/>
      <c r="N61" s="22"/>
      <c r="O61" s="22"/>
      <c r="P61" s="2"/>
      <c r="Q61" s="2"/>
      <c r="R61" s="4">
        <f t="shared" si="2"/>
        <v>0</v>
      </c>
    </row>
    <row r="62" spans="1:18" x14ac:dyDescent="0.25">
      <c r="C62" s="17" t="s">
        <v>73</v>
      </c>
      <c r="D62" s="3">
        <v>0</v>
      </c>
      <c r="E62" s="3">
        <v>0</v>
      </c>
      <c r="F62" s="3"/>
      <c r="G62" s="22"/>
      <c r="H62" s="22"/>
      <c r="I62" s="22"/>
      <c r="J62" s="22"/>
      <c r="K62" s="22"/>
      <c r="L62" s="22"/>
      <c r="M62" s="22"/>
      <c r="N62" s="22"/>
      <c r="O62" s="22"/>
      <c r="P62" s="2"/>
      <c r="Q62" s="2"/>
      <c r="R62" s="4">
        <f t="shared" si="2"/>
        <v>0</v>
      </c>
    </row>
    <row r="63" spans="1:18" x14ac:dyDescent="0.25">
      <c r="C63" s="17" t="s">
        <v>74</v>
      </c>
      <c r="D63" s="21">
        <v>1204000</v>
      </c>
      <c r="E63" s="21">
        <v>452000</v>
      </c>
      <c r="F63" s="3"/>
      <c r="G63" s="22"/>
      <c r="H63" s="22"/>
      <c r="I63" s="22"/>
      <c r="J63" s="22"/>
      <c r="K63" s="22"/>
      <c r="L63" s="22"/>
      <c r="M63" s="22"/>
      <c r="N63" s="22"/>
      <c r="O63" s="22"/>
      <c r="P63" s="2"/>
      <c r="Q63" s="2"/>
      <c r="R63" s="4">
        <f t="shared" si="2"/>
        <v>0</v>
      </c>
    </row>
    <row r="64" spans="1:18" x14ac:dyDescent="0.25">
      <c r="C64" s="12" t="s">
        <v>75</v>
      </c>
      <c r="D64" s="13">
        <f t="shared" ref="D64:E64" si="11">SUM(D65:D68)</f>
        <v>0</v>
      </c>
      <c r="E64" s="13">
        <f t="shared" si="11"/>
        <v>0</v>
      </c>
      <c r="F64" s="13">
        <f>SUM(F65:F68)</f>
        <v>0</v>
      </c>
      <c r="G64" s="13">
        <f t="shared" ref="G64:Q64" si="12">SUM(G65:G68)</f>
        <v>0</v>
      </c>
      <c r="H64" s="13">
        <f t="shared" si="12"/>
        <v>0</v>
      </c>
      <c r="I64" s="13">
        <f t="shared" si="12"/>
        <v>0</v>
      </c>
      <c r="J64" s="13">
        <f t="shared" si="12"/>
        <v>0</v>
      </c>
      <c r="K64" s="13">
        <f t="shared" si="12"/>
        <v>0</v>
      </c>
      <c r="L64" s="13">
        <f t="shared" si="12"/>
        <v>0</v>
      </c>
      <c r="M64" s="13">
        <f t="shared" si="12"/>
        <v>0</v>
      </c>
      <c r="N64" s="13">
        <f t="shared" si="12"/>
        <v>0</v>
      </c>
      <c r="O64" s="13">
        <f t="shared" si="12"/>
        <v>0</v>
      </c>
      <c r="P64" s="13">
        <f t="shared" si="12"/>
        <v>0</v>
      </c>
      <c r="Q64" s="13">
        <f t="shared" si="12"/>
        <v>0</v>
      </c>
      <c r="R64" s="13">
        <f t="shared" si="2"/>
        <v>0</v>
      </c>
    </row>
    <row r="65" spans="2:19" x14ac:dyDescent="0.25">
      <c r="C65" s="17" t="s">
        <v>76</v>
      </c>
      <c r="D65" s="3">
        <v>0</v>
      </c>
      <c r="E65" s="3">
        <v>0</v>
      </c>
      <c r="F65" s="3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4">
        <f t="shared" si="2"/>
        <v>0</v>
      </c>
    </row>
    <row r="66" spans="2:19" x14ac:dyDescent="0.25">
      <c r="C66" s="17" t="s">
        <v>77</v>
      </c>
      <c r="D66" s="3">
        <v>0</v>
      </c>
      <c r="E66" s="3">
        <v>0</v>
      </c>
      <c r="F66" s="3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4">
        <f t="shared" si="2"/>
        <v>0</v>
      </c>
    </row>
    <row r="67" spans="2:19" x14ac:dyDescent="0.25">
      <c r="C67" s="17" t="s">
        <v>78</v>
      </c>
      <c r="D67" s="3">
        <v>0</v>
      </c>
      <c r="E67" s="3">
        <v>0</v>
      </c>
      <c r="F67" s="3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4">
        <f t="shared" si="2"/>
        <v>0</v>
      </c>
    </row>
    <row r="68" spans="2:19" x14ac:dyDescent="0.25">
      <c r="C68" s="17" t="s">
        <v>79</v>
      </c>
      <c r="D68" s="3">
        <v>0</v>
      </c>
      <c r="E68" s="3">
        <v>0</v>
      </c>
      <c r="F68" s="3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4">
        <f t="shared" si="2"/>
        <v>0</v>
      </c>
    </row>
    <row r="69" spans="2:19" x14ac:dyDescent="0.25">
      <c r="C69" s="12" t="s">
        <v>80</v>
      </c>
      <c r="D69" s="13">
        <f t="shared" ref="D69:E69" si="13">SUM(D70:D71)</f>
        <v>0</v>
      </c>
      <c r="E69" s="13">
        <f t="shared" si="13"/>
        <v>0</v>
      </c>
      <c r="F69" s="13">
        <f>SUM(F70:F71)</f>
        <v>0</v>
      </c>
      <c r="G69" s="13">
        <f t="shared" ref="G69:Q69" si="14">SUM(G70:G71)</f>
        <v>0</v>
      </c>
      <c r="H69" s="13">
        <f t="shared" si="14"/>
        <v>0</v>
      </c>
      <c r="I69" s="13">
        <f t="shared" si="14"/>
        <v>0</v>
      </c>
      <c r="J69" s="13">
        <f t="shared" si="14"/>
        <v>0</v>
      </c>
      <c r="K69" s="13">
        <f t="shared" si="14"/>
        <v>0</v>
      </c>
      <c r="L69" s="13">
        <f t="shared" si="14"/>
        <v>0</v>
      </c>
      <c r="M69" s="13">
        <f t="shared" si="14"/>
        <v>0</v>
      </c>
      <c r="N69" s="13">
        <f t="shared" si="14"/>
        <v>0</v>
      </c>
      <c r="O69" s="13">
        <f t="shared" si="14"/>
        <v>0</v>
      </c>
      <c r="P69" s="13">
        <f t="shared" si="14"/>
        <v>0</v>
      </c>
      <c r="Q69" s="13">
        <f t="shared" si="14"/>
        <v>0</v>
      </c>
      <c r="R69" s="13">
        <f t="shared" si="2"/>
        <v>0</v>
      </c>
    </row>
    <row r="70" spans="2:19" x14ac:dyDescent="0.25">
      <c r="C70" s="17" t="s">
        <v>81</v>
      </c>
      <c r="D70" s="3">
        <v>0</v>
      </c>
      <c r="E70" s="3">
        <v>0</v>
      </c>
      <c r="R70" s="4">
        <f t="shared" si="2"/>
        <v>0</v>
      </c>
    </row>
    <row r="71" spans="2:19" x14ac:dyDescent="0.25">
      <c r="C71" s="17" t="s">
        <v>82</v>
      </c>
      <c r="D71" s="3">
        <v>0</v>
      </c>
      <c r="E71" s="3">
        <v>0</v>
      </c>
      <c r="R71" s="4">
        <f t="shared" si="2"/>
        <v>0</v>
      </c>
    </row>
    <row r="72" spans="2:19" x14ac:dyDescent="0.25">
      <c r="C72" s="12" t="s">
        <v>83</v>
      </c>
      <c r="D72" s="13">
        <f t="shared" ref="D72:E72" si="15">SUM(D73:D75)</f>
        <v>0</v>
      </c>
      <c r="E72" s="13">
        <f t="shared" si="15"/>
        <v>0</v>
      </c>
      <c r="F72" s="13">
        <f>SUM(F73:F75)</f>
        <v>0</v>
      </c>
      <c r="G72" s="13">
        <f t="shared" ref="G72:Q72" si="16">SUM(G73:G75)</f>
        <v>0</v>
      </c>
      <c r="H72" s="13">
        <f t="shared" si="16"/>
        <v>0</v>
      </c>
      <c r="I72" s="13">
        <f t="shared" si="16"/>
        <v>0</v>
      </c>
      <c r="J72" s="13">
        <f t="shared" si="16"/>
        <v>0</v>
      </c>
      <c r="K72" s="13">
        <f t="shared" si="16"/>
        <v>0</v>
      </c>
      <c r="L72" s="13">
        <f t="shared" si="16"/>
        <v>0</v>
      </c>
      <c r="M72" s="13">
        <f t="shared" si="16"/>
        <v>0</v>
      </c>
      <c r="N72" s="13">
        <f t="shared" si="16"/>
        <v>0</v>
      </c>
      <c r="O72" s="13">
        <f t="shared" si="16"/>
        <v>0</v>
      </c>
      <c r="P72" s="13">
        <f t="shared" si="16"/>
        <v>0</v>
      </c>
      <c r="Q72" s="13">
        <f t="shared" si="16"/>
        <v>0</v>
      </c>
      <c r="R72" s="13">
        <f t="shared" si="2"/>
        <v>0</v>
      </c>
    </row>
    <row r="73" spans="2:19" x14ac:dyDescent="0.25">
      <c r="C73" s="17" t="s">
        <v>84</v>
      </c>
      <c r="D73" s="3">
        <v>0</v>
      </c>
      <c r="E73" s="3">
        <v>0</v>
      </c>
      <c r="F73" s="3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4">
        <f t="shared" si="2"/>
        <v>0</v>
      </c>
    </row>
    <row r="74" spans="2:19" x14ac:dyDescent="0.25">
      <c r="C74" s="17" t="s">
        <v>85</v>
      </c>
      <c r="D74" s="3">
        <v>0</v>
      </c>
      <c r="E74" s="3">
        <v>0</v>
      </c>
      <c r="F74" s="3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4">
        <f t="shared" si="2"/>
        <v>0</v>
      </c>
    </row>
    <row r="75" spans="2:19" x14ac:dyDescent="0.25">
      <c r="C75" s="17" t="s">
        <v>86</v>
      </c>
      <c r="D75" s="3">
        <v>0</v>
      </c>
      <c r="E75" s="3">
        <v>0</v>
      </c>
      <c r="F75" s="3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4">
        <f t="shared" si="2"/>
        <v>0</v>
      </c>
    </row>
    <row r="76" spans="2:19" s="11" customFormat="1" x14ac:dyDescent="0.25">
      <c r="B76" s="24"/>
      <c r="C76" s="8" t="s">
        <v>87</v>
      </c>
      <c r="D76" s="25">
        <f>SUM(D77+D80+D83)</f>
        <v>0</v>
      </c>
      <c r="E76" s="25">
        <f t="shared" ref="E76:Q76" si="17">SUM(E77+E80+E83)</f>
        <v>0</v>
      </c>
      <c r="F76" s="25">
        <f t="shared" si="17"/>
        <v>0</v>
      </c>
      <c r="G76" s="26">
        <f t="shared" si="17"/>
        <v>0</v>
      </c>
      <c r="H76" s="26">
        <f t="shared" si="17"/>
        <v>0</v>
      </c>
      <c r="I76" s="26">
        <f t="shared" si="17"/>
        <v>0</v>
      </c>
      <c r="J76" s="26">
        <f t="shared" si="17"/>
        <v>0</v>
      </c>
      <c r="K76" s="26">
        <f t="shared" si="17"/>
        <v>0</v>
      </c>
      <c r="L76" s="26">
        <f t="shared" si="17"/>
        <v>0</v>
      </c>
      <c r="M76" s="26">
        <f t="shared" si="17"/>
        <v>0</v>
      </c>
      <c r="N76" s="26">
        <f t="shared" si="17"/>
        <v>0</v>
      </c>
      <c r="O76" s="26">
        <f t="shared" si="17"/>
        <v>0</v>
      </c>
      <c r="P76" s="26">
        <f t="shared" si="17"/>
        <v>0</v>
      </c>
      <c r="Q76" s="26">
        <f t="shared" si="17"/>
        <v>0</v>
      </c>
      <c r="R76" s="9">
        <f t="shared" si="2"/>
        <v>0</v>
      </c>
      <c r="S76" s="15"/>
    </row>
    <row r="77" spans="2:19" x14ac:dyDescent="0.25">
      <c r="C77" s="12" t="s">
        <v>88</v>
      </c>
      <c r="D77" s="13">
        <f>SUM(D78:D79)</f>
        <v>0</v>
      </c>
      <c r="E77" s="13">
        <f t="shared" ref="E77" si="18">SUM(E78:E79)</f>
        <v>0</v>
      </c>
      <c r="F77" s="13">
        <f>SUM(F78:F79)</f>
        <v>0</v>
      </c>
      <c r="G77" s="13">
        <f t="shared" ref="G77:Q77" si="19">SUM(G78:G79)</f>
        <v>0</v>
      </c>
      <c r="H77" s="13">
        <f t="shared" si="19"/>
        <v>0</v>
      </c>
      <c r="I77" s="13">
        <f t="shared" si="19"/>
        <v>0</v>
      </c>
      <c r="J77" s="13">
        <f t="shared" si="19"/>
        <v>0</v>
      </c>
      <c r="K77" s="13">
        <f t="shared" si="19"/>
        <v>0</v>
      </c>
      <c r="L77" s="13">
        <f t="shared" si="19"/>
        <v>0</v>
      </c>
      <c r="M77" s="13">
        <f t="shared" si="19"/>
        <v>0</v>
      </c>
      <c r="N77" s="13">
        <f t="shared" si="19"/>
        <v>0</v>
      </c>
      <c r="O77" s="13">
        <f t="shared" si="19"/>
        <v>0</v>
      </c>
      <c r="P77" s="13">
        <f t="shared" si="19"/>
        <v>0</v>
      </c>
      <c r="Q77" s="13">
        <f t="shared" si="19"/>
        <v>0</v>
      </c>
      <c r="R77" s="13">
        <f t="shared" si="2"/>
        <v>0</v>
      </c>
    </row>
    <row r="78" spans="2:19" x14ac:dyDescent="0.25">
      <c r="C78" s="17" t="s">
        <v>89</v>
      </c>
      <c r="D78" s="3">
        <v>0</v>
      </c>
      <c r="E78" s="3">
        <v>0</v>
      </c>
      <c r="F78" s="3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4">
        <f t="shared" ref="R78:R83" si="20">SUM(F78:Q78)</f>
        <v>0</v>
      </c>
    </row>
    <row r="79" spans="2:19" x14ac:dyDescent="0.25">
      <c r="C79" s="17" t="s">
        <v>90</v>
      </c>
      <c r="D79" s="3">
        <v>0</v>
      </c>
      <c r="E79" s="3">
        <v>0</v>
      </c>
      <c r="F79" s="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4">
        <f t="shared" si="20"/>
        <v>0</v>
      </c>
    </row>
    <row r="80" spans="2:19" s="11" customFormat="1" x14ac:dyDescent="0.25">
      <c r="B80" s="24"/>
      <c r="C80" s="12" t="s">
        <v>91</v>
      </c>
      <c r="D80" s="13">
        <f t="shared" ref="D80:E80" si="21">SUM(D81:D82)</f>
        <v>0</v>
      </c>
      <c r="E80" s="13">
        <f t="shared" si="21"/>
        <v>0</v>
      </c>
      <c r="F80" s="13">
        <f>SUM(F81:F82)</f>
        <v>0</v>
      </c>
      <c r="G80" s="13">
        <f t="shared" ref="G80:Q80" si="22">SUM(G81:G82)</f>
        <v>0</v>
      </c>
      <c r="H80" s="13">
        <f t="shared" si="22"/>
        <v>0</v>
      </c>
      <c r="I80" s="13">
        <f t="shared" si="22"/>
        <v>0</v>
      </c>
      <c r="J80" s="13">
        <f t="shared" si="22"/>
        <v>0</v>
      </c>
      <c r="K80" s="13">
        <f t="shared" si="22"/>
        <v>0</v>
      </c>
      <c r="L80" s="13">
        <f t="shared" si="22"/>
        <v>0</v>
      </c>
      <c r="M80" s="13">
        <f t="shared" si="22"/>
        <v>0</v>
      </c>
      <c r="N80" s="13">
        <f t="shared" si="22"/>
        <v>0</v>
      </c>
      <c r="O80" s="13">
        <f t="shared" si="22"/>
        <v>0</v>
      </c>
      <c r="P80" s="13">
        <f t="shared" si="22"/>
        <v>0</v>
      </c>
      <c r="Q80" s="13">
        <f t="shared" si="22"/>
        <v>0</v>
      </c>
      <c r="R80" s="13">
        <f t="shared" si="20"/>
        <v>0</v>
      </c>
      <c r="S80" s="15"/>
    </row>
    <row r="81" spans="1:19" x14ac:dyDescent="0.25">
      <c r="C81" s="17" t="s">
        <v>92</v>
      </c>
      <c r="D81" s="3">
        <v>0</v>
      </c>
      <c r="E81" s="3">
        <v>0</v>
      </c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4">
        <f t="shared" si="20"/>
        <v>0</v>
      </c>
    </row>
    <row r="82" spans="1:19" x14ac:dyDescent="0.25">
      <c r="C82" s="17" t="s">
        <v>93</v>
      </c>
      <c r="D82" s="3">
        <v>0</v>
      </c>
      <c r="E82" s="3">
        <v>0</v>
      </c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4">
        <f t="shared" si="20"/>
        <v>0</v>
      </c>
    </row>
    <row r="83" spans="1:19" s="11" customFormat="1" x14ac:dyDescent="0.25">
      <c r="B83" s="24"/>
      <c r="C83" s="12" t="s">
        <v>94</v>
      </c>
      <c r="D83" s="13">
        <f t="shared" ref="D83:E83" si="23">SUM(D84)</f>
        <v>0</v>
      </c>
      <c r="E83" s="13">
        <f t="shared" si="23"/>
        <v>0</v>
      </c>
      <c r="F83" s="13">
        <f>SUM(F84)</f>
        <v>0</v>
      </c>
      <c r="G83" s="13">
        <f t="shared" ref="G83:Q83" si="24">SUM(G84)</f>
        <v>0</v>
      </c>
      <c r="H83" s="13">
        <f t="shared" si="24"/>
        <v>0</v>
      </c>
      <c r="I83" s="13">
        <f t="shared" si="24"/>
        <v>0</v>
      </c>
      <c r="J83" s="13">
        <f t="shared" si="24"/>
        <v>0</v>
      </c>
      <c r="K83" s="13">
        <f t="shared" si="24"/>
        <v>0</v>
      </c>
      <c r="L83" s="13">
        <f t="shared" si="24"/>
        <v>0</v>
      </c>
      <c r="M83" s="13">
        <f t="shared" si="24"/>
        <v>0</v>
      </c>
      <c r="N83" s="13">
        <f t="shared" si="24"/>
        <v>0</v>
      </c>
      <c r="O83" s="13">
        <f t="shared" si="24"/>
        <v>0</v>
      </c>
      <c r="P83" s="13">
        <f t="shared" si="24"/>
        <v>0</v>
      </c>
      <c r="Q83" s="13">
        <f t="shared" si="24"/>
        <v>0</v>
      </c>
      <c r="R83" s="13">
        <f t="shared" si="20"/>
        <v>0</v>
      </c>
      <c r="S83" s="15"/>
    </row>
    <row r="84" spans="1:19" x14ac:dyDescent="0.25">
      <c r="C84" s="17" t="s">
        <v>95</v>
      </c>
      <c r="D84" s="3">
        <v>0</v>
      </c>
      <c r="E84" s="3">
        <v>0</v>
      </c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4">
        <f>SUM(F84:Q84)</f>
        <v>0</v>
      </c>
    </row>
    <row r="85" spans="1:19" s="27" customFormat="1" x14ac:dyDescent="0.25">
      <c r="B85" s="28"/>
      <c r="C85" s="29" t="s">
        <v>96</v>
      </c>
      <c r="D85" s="30">
        <f>+D12+D18+D28+D38+D47+D54+D64+D69+D72</f>
        <v>159671257</v>
      </c>
      <c r="E85" s="30">
        <f>+E12+E18+E28+E38+E47+E54+E64+E69+E72</f>
        <v>0</v>
      </c>
      <c r="F85" s="30">
        <f t="shared" ref="F85:Q85" si="25">+F12+F18+F28+F38+F47+F54+F64+F69+F72</f>
        <v>8897907.1600000001</v>
      </c>
      <c r="G85" s="31">
        <f t="shared" si="25"/>
        <v>0</v>
      </c>
      <c r="H85" s="31">
        <f t="shared" si="25"/>
        <v>0</v>
      </c>
      <c r="I85" s="31">
        <f>+I12+I18+I28+I38+I47+I54+I64+I69+I72</f>
        <v>0</v>
      </c>
      <c r="J85" s="31">
        <f t="shared" si="25"/>
        <v>0</v>
      </c>
      <c r="K85" s="31">
        <f t="shared" si="25"/>
        <v>0</v>
      </c>
      <c r="L85" s="31">
        <f t="shared" si="25"/>
        <v>0</v>
      </c>
      <c r="M85" s="31">
        <f t="shared" si="25"/>
        <v>0</v>
      </c>
      <c r="N85" s="31">
        <f t="shared" si="25"/>
        <v>0</v>
      </c>
      <c r="O85" s="31">
        <f t="shared" si="25"/>
        <v>0</v>
      </c>
      <c r="P85" s="30">
        <f>+P12+P18+P28+P54</f>
        <v>0</v>
      </c>
      <c r="Q85" s="31">
        <f t="shared" si="25"/>
        <v>0</v>
      </c>
      <c r="R85" s="32">
        <f>SUM(F85:Q85)</f>
        <v>8897907.1600000001</v>
      </c>
      <c r="S85" s="33"/>
    </row>
    <row r="86" spans="1:19" customFormat="1" x14ac:dyDescent="0.25">
      <c r="B86" s="18"/>
      <c r="C86" t="s">
        <v>97</v>
      </c>
      <c r="D86" s="34"/>
      <c r="E86" s="34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6"/>
    </row>
    <row r="87" spans="1:19" customFormat="1" x14ac:dyDescent="0.25">
      <c r="B87" s="18"/>
      <c r="C87" s="57" t="s">
        <v>98</v>
      </c>
      <c r="D87" s="57"/>
      <c r="E87" s="57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6"/>
    </row>
    <row r="88" spans="1:19" customFormat="1" x14ac:dyDescent="0.25">
      <c r="B88" s="18"/>
      <c r="C88" s="57" t="s">
        <v>99</v>
      </c>
      <c r="D88" s="57"/>
      <c r="E88" s="57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6"/>
    </row>
    <row r="89" spans="1:19" customFormat="1" x14ac:dyDescent="0.25">
      <c r="B89" s="18"/>
      <c r="D89" s="34"/>
      <c r="E89" s="34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6"/>
    </row>
    <row r="90" spans="1:19" customFormat="1" ht="27.75" customHeight="1" x14ac:dyDescent="0.25">
      <c r="A90" s="38"/>
      <c r="B90" s="39"/>
      <c r="D90" s="34"/>
      <c r="E90" s="34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6"/>
    </row>
    <row r="91" spans="1:19" customFormat="1" ht="25.5" customHeight="1" x14ac:dyDescent="0.25">
      <c r="A91" s="39"/>
      <c r="B91" s="39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6"/>
    </row>
    <row r="92" spans="1:19" customFormat="1" x14ac:dyDescent="0.25">
      <c r="B92" s="18"/>
      <c r="D92" s="34"/>
      <c r="E92" s="34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6"/>
    </row>
    <row r="93" spans="1:19" customFormat="1" x14ac:dyDescent="0.25">
      <c r="B93" s="18"/>
      <c r="D93" s="34"/>
      <c r="E93" s="34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6"/>
    </row>
    <row r="94" spans="1:19" customFormat="1" x14ac:dyDescent="0.25">
      <c r="B94" s="18"/>
      <c r="D94" s="34"/>
      <c r="E94" s="34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6"/>
    </row>
    <row r="95" spans="1:19" customFormat="1" x14ac:dyDescent="0.25">
      <c r="B95" s="18"/>
      <c r="D95" s="34"/>
      <c r="E95" s="34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</row>
    <row r="96" spans="1:19" customFormat="1" x14ac:dyDescent="0.25">
      <c r="B96" s="18"/>
      <c r="D96" s="34"/>
      <c r="E96" s="34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6"/>
    </row>
    <row r="97" spans="2:19" customFormat="1" x14ac:dyDescent="0.25">
      <c r="B97" s="18"/>
      <c r="D97" s="34"/>
      <c r="E97" s="34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6"/>
    </row>
    <row r="98" spans="2:19" customFormat="1" x14ac:dyDescent="0.25">
      <c r="B98" s="18"/>
      <c r="D98" s="39"/>
      <c r="E98" s="39"/>
      <c r="F98" s="39"/>
      <c r="G98" s="39"/>
      <c r="H98" s="37"/>
      <c r="I98" s="37"/>
      <c r="J98" s="40"/>
      <c r="K98" s="40"/>
      <c r="L98" s="40"/>
      <c r="M98" s="40"/>
      <c r="N98" s="37"/>
      <c r="O98" s="35"/>
      <c r="P98" s="35"/>
      <c r="Q98" s="35"/>
      <c r="R98" s="35"/>
      <c r="S98" s="36"/>
    </row>
    <row r="99" spans="2:19" customFormat="1" ht="15.75" x14ac:dyDescent="0.25">
      <c r="B99" s="18"/>
      <c r="D99" s="55" t="s">
        <v>100</v>
      </c>
      <c r="E99" s="55"/>
      <c r="F99" s="55"/>
      <c r="G99" s="55"/>
      <c r="H99" s="35"/>
      <c r="I99" s="35"/>
      <c r="J99" s="55" t="s">
        <v>101</v>
      </c>
      <c r="K99" s="55"/>
      <c r="L99" s="55"/>
      <c r="M99" s="55"/>
      <c r="N99" s="55"/>
      <c r="O99" s="55"/>
      <c r="P99" s="55"/>
      <c r="Q99" s="55"/>
      <c r="R99" s="35"/>
      <c r="S99" s="36"/>
    </row>
    <row r="100" spans="2:19" customFormat="1" ht="15.75" x14ac:dyDescent="0.25">
      <c r="B100" s="18"/>
      <c r="D100" s="56" t="s">
        <v>102</v>
      </c>
      <c r="E100" s="56"/>
      <c r="F100" s="56"/>
      <c r="G100" s="56"/>
      <c r="H100" s="35"/>
      <c r="I100" s="35"/>
      <c r="J100" s="56" t="s">
        <v>103</v>
      </c>
      <c r="K100" s="56"/>
      <c r="L100" s="56"/>
      <c r="M100" s="56"/>
      <c r="N100" s="56"/>
      <c r="O100" s="56"/>
      <c r="P100" s="56"/>
      <c r="Q100" s="56"/>
      <c r="R100" s="35"/>
      <c r="S100" s="36"/>
    </row>
    <row r="101" spans="2:19" customFormat="1" x14ac:dyDescent="0.25">
      <c r="B101" s="18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</row>
  </sheetData>
  <sheetProtection selectLockedCells="1"/>
  <mergeCells count="19">
    <mergeCell ref="D99:G99"/>
    <mergeCell ref="J99:Q99"/>
    <mergeCell ref="D100:G100"/>
    <mergeCell ref="J100:Q100"/>
    <mergeCell ref="C87:E87"/>
    <mergeCell ref="C88:E88"/>
    <mergeCell ref="A90:B90"/>
    <mergeCell ref="A91:B91"/>
    <mergeCell ref="D98:G98"/>
    <mergeCell ref="J98:M98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0866141732283461" right="0.70866141732283461" top="0.74803149606299213" bottom="0.74803149606299213" header="0.31496062992125984" footer="0.31496062992125984"/>
  <pageSetup paperSize="5" scale="40" fitToHeight="0" orientation="landscape" r:id="rId1"/>
  <rowBreaks count="1" manualBreakCount="1">
    <brk id="63" min="2" max="17" man="1"/>
  </rowBreaks>
  <colBreaks count="1" manualBreakCount="1">
    <brk id="2" max="9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2023</vt:lpstr>
      <vt:lpstr>'Enero 2023'!Área_de_impresión</vt:lpstr>
      <vt:lpstr>'Enero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Rodríguez Meriño</dc:creator>
  <cp:lastModifiedBy>Heiliany López</cp:lastModifiedBy>
  <dcterms:created xsi:type="dcterms:W3CDTF">2023-02-10T14:39:51Z</dcterms:created>
  <dcterms:modified xsi:type="dcterms:W3CDTF">2023-02-14T14:08:58Z</dcterms:modified>
</cp:coreProperties>
</file>