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nche\Desktop\DOMINAS\NOMINA 2023\TRANSPARENCIA 2023\"/>
    </mc:Choice>
  </mc:AlternateContent>
  <xr:revisionPtr revIDLastSave="0" documentId="13_ncr:1_{FA6DC5F9-13AA-4202-B421-7E83537BC158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SEGURIDAD'!$A$1:$M$31</definedName>
    <definedName name="_xlnm.Print_Area" localSheetId="1">'CONT. PROG 11'!$1:$42</definedName>
    <definedName name="_xlnm.Print_Area" localSheetId="0">'FIJO PROG 01 '!$A$1:$O$92</definedName>
    <definedName name="_xlnm.Print_Area" localSheetId="2">'FIJO PROG 11'!$A$1:$N$52</definedName>
    <definedName name="_xlnm.Print_Area" localSheetId="3">'FIJO PROG 12'!$A$1:$N$42</definedName>
    <definedName name="_xlnm.Print_Area" localSheetId="4">'TRAMITE DE PENSION'!$A$2:$N$24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2" l="1"/>
  <c r="M27" i="2"/>
  <c r="N27" i="2" s="1"/>
  <c r="M42" i="2"/>
  <c r="N42" i="2" s="1"/>
  <c r="M41" i="2"/>
  <c r="N41" i="2" s="1"/>
  <c r="M40" i="2"/>
  <c r="N40" i="2" s="1"/>
  <c r="M39" i="2"/>
  <c r="N39" i="2" s="1"/>
  <c r="M19" i="2"/>
  <c r="N19" i="2" s="1"/>
  <c r="M13" i="2"/>
  <c r="N13" i="2" s="1"/>
  <c r="H38" i="6"/>
  <c r="N29" i="6"/>
  <c r="M28" i="6"/>
  <c r="N28" i="6" s="1"/>
  <c r="K86" i="1"/>
  <c r="H86" i="1"/>
  <c r="J86" i="1"/>
  <c r="N51" i="1"/>
  <c r="N25" i="1"/>
  <c r="M14" i="1"/>
  <c r="N14" i="1" s="1"/>
  <c r="M41" i="1"/>
  <c r="N41" i="1" s="1"/>
  <c r="M24" i="1"/>
  <c r="N24" i="1" s="1"/>
  <c r="L40" i="1"/>
  <c r="H40" i="1"/>
  <c r="N59" i="1"/>
  <c r="M11" i="1"/>
  <c r="N11" i="1" s="1"/>
  <c r="M17" i="1"/>
  <c r="N17" i="1" s="1"/>
  <c r="M19" i="1"/>
  <c r="N19" i="1" s="1"/>
  <c r="M18" i="1"/>
  <c r="N18" i="1" s="1"/>
  <c r="M50" i="1"/>
  <c r="N50" i="1" s="1"/>
  <c r="M13" i="5"/>
  <c r="M75" i="1"/>
  <c r="N75" i="1" s="1"/>
  <c r="M71" i="1"/>
  <c r="N71" i="1" s="1"/>
  <c r="M18" i="6"/>
  <c r="N18" i="6" s="1"/>
  <c r="M16" i="6"/>
  <c r="N16" i="6" s="1"/>
  <c r="M22" i="6"/>
  <c r="N22" i="6" s="1"/>
  <c r="G38" i="6"/>
  <c r="M49" i="1"/>
  <c r="N49" i="1" s="1"/>
  <c r="M34" i="2"/>
  <c r="N34" i="2" s="1"/>
  <c r="M33" i="2"/>
  <c r="N33" i="2" s="1"/>
  <c r="M31" i="2"/>
  <c r="N31" i="2" s="1"/>
  <c r="M12" i="1"/>
  <c r="N12" i="1" s="1"/>
  <c r="M33" i="3"/>
  <c r="N33" i="3" s="1"/>
  <c r="L39" i="1"/>
  <c r="L86" i="1" s="1"/>
  <c r="H39" i="1"/>
  <c r="M20" i="6"/>
  <c r="N20" i="6" s="1"/>
  <c r="M30" i="3"/>
  <c r="N30" i="3" s="1"/>
  <c r="M40" i="1" l="1"/>
  <c r="N40" i="1" s="1"/>
  <c r="M39" i="1"/>
  <c r="N39" i="1" s="1"/>
  <c r="M29" i="3"/>
  <c r="N29" i="3" s="1"/>
  <c r="M16" i="3"/>
  <c r="N16" i="3" s="1"/>
  <c r="M20" i="2"/>
  <c r="N20" i="2" s="1"/>
  <c r="M30" i="2"/>
  <c r="N30" i="2" s="1"/>
  <c r="M18" i="2"/>
  <c r="N18" i="2" s="1"/>
  <c r="K38" i="6"/>
  <c r="J38" i="6"/>
  <c r="I38" i="6"/>
  <c r="M27" i="6"/>
  <c r="N27" i="6" s="1"/>
  <c r="M48" i="1"/>
  <c r="N48" i="1" s="1"/>
  <c r="M38" i="1"/>
  <c r="N38" i="1" s="1"/>
  <c r="M37" i="1"/>
  <c r="N37" i="1" s="1"/>
  <c r="M21" i="6"/>
  <c r="N21" i="6" s="1"/>
  <c r="M10" i="3"/>
  <c r="N10" i="3" s="1"/>
  <c r="M11" i="3"/>
  <c r="M12" i="3"/>
  <c r="N12" i="3" s="1"/>
  <c r="M13" i="3"/>
  <c r="N13" i="3" s="1"/>
  <c r="M15" i="3"/>
  <c r="N15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31" i="3"/>
  <c r="N31" i="3" s="1"/>
  <c r="M32" i="3"/>
  <c r="N32" i="3" s="1"/>
  <c r="M34" i="3"/>
  <c r="N34" i="3" s="1"/>
  <c r="N11" i="3"/>
  <c r="N14" i="3"/>
  <c r="M26" i="6"/>
  <c r="N26" i="6" s="1"/>
  <c r="N47" i="1"/>
  <c r="N46" i="1"/>
  <c r="M33" i="6"/>
  <c r="N33" i="6" s="1"/>
  <c r="M58" i="1"/>
  <c r="N58" i="1" s="1"/>
  <c r="M10" i="1"/>
  <c r="N10" i="1" s="1"/>
  <c r="M70" i="1"/>
  <c r="N70" i="1" s="1"/>
  <c r="M69" i="1"/>
  <c r="N69" i="1" s="1"/>
  <c r="M36" i="1"/>
  <c r="N36" i="1" s="1"/>
  <c r="M35" i="1"/>
  <c r="M34" i="1"/>
  <c r="M57" i="1"/>
  <c r="N57" i="1" s="1"/>
  <c r="M56" i="1"/>
  <c r="N56" i="1" s="1"/>
  <c r="H47" i="2"/>
  <c r="I47" i="2"/>
  <c r="J47" i="2"/>
  <c r="K47" i="2"/>
  <c r="G47" i="2"/>
  <c r="L38" i="6"/>
  <c r="M34" i="6"/>
  <c r="N34" i="6" s="1"/>
  <c r="M25" i="6"/>
  <c r="N25" i="6" s="1"/>
  <c r="M24" i="6"/>
  <c r="N24" i="6" s="1"/>
  <c r="M12" i="6"/>
  <c r="N12" i="6" s="1"/>
  <c r="N45" i="1" l="1"/>
  <c r="N44" i="1"/>
  <c r="M13" i="1"/>
  <c r="N13" i="1" s="1"/>
  <c r="H12" i="4"/>
  <c r="I12" i="4"/>
  <c r="J12" i="4"/>
  <c r="K12" i="4"/>
  <c r="L12" i="4"/>
  <c r="G12" i="4"/>
  <c r="I35" i="3"/>
  <c r="G86" i="1"/>
  <c r="M10" i="6"/>
  <c r="N10" i="6" s="1"/>
  <c r="M9" i="1"/>
  <c r="N9" i="1" s="1"/>
  <c r="M15" i="1"/>
  <c r="N15" i="1" s="1"/>
  <c r="M16" i="1"/>
  <c r="N16" i="1" s="1"/>
  <c r="M20" i="1"/>
  <c r="N20" i="1" s="1"/>
  <c r="M21" i="1"/>
  <c r="N21" i="1" s="1"/>
  <c r="M23" i="1"/>
  <c r="N23" i="1" s="1"/>
  <c r="M22" i="1"/>
  <c r="N22" i="1" s="1"/>
  <c r="M32" i="1"/>
  <c r="N32" i="1" s="1"/>
  <c r="M31" i="1"/>
  <c r="N31" i="1" s="1"/>
  <c r="M26" i="1"/>
  <c r="N26" i="1" s="1"/>
  <c r="M27" i="1"/>
  <c r="N27" i="1" s="1"/>
  <c r="M28" i="1"/>
  <c r="N28" i="1" s="1"/>
  <c r="M29" i="1"/>
  <c r="N29" i="1" s="1"/>
  <c r="M30" i="1"/>
  <c r="N30" i="1" s="1"/>
  <c r="N43" i="1"/>
  <c r="M42" i="1"/>
  <c r="N42" i="1" s="1"/>
  <c r="M33" i="1"/>
  <c r="N33" i="1" s="1"/>
  <c r="N35" i="1"/>
  <c r="M53" i="1"/>
  <c r="N53" i="1" s="1"/>
  <c r="M52" i="1"/>
  <c r="N52" i="1" s="1"/>
  <c r="M54" i="1"/>
  <c r="N54" i="1" s="1"/>
  <c r="M55" i="1"/>
  <c r="N55" i="1" s="1"/>
  <c r="N34" i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7" i="1"/>
  <c r="N67" i="1" s="1"/>
  <c r="M68" i="1"/>
  <c r="N68" i="1" s="1"/>
  <c r="M72" i="1"/>
  <c r="N72" i="1" s="1"/>
  <c r="M76" i="1"/>
  <c r="N76" i="1" s="1"/>
  <c r="M78" i="1"/>
  <c r="N78" i="1" s="1"/>
  <c r="M73" i="1"/>
  <c r="N73" i="1" s="1"/>
  <c r="M77" i="1"/>
  <c r="N77" i="1" s="1"/>
  <c r="N74" i="1"/>
  <c r="M79" i="1"/>
  <c r="N79" i="1" s="1"/>
  <c r="M80" i="1"/>
  <c r="N80" i="1" s="1"/>
  <c r="M81" i="1"/>
  <c r="N81" i="1" s="1"/>
  <c r="M82" i="1"/>
  <c r="N82" i="1" s="1"/>
  <c r="M85" i="1"/>
  <c r="N85" i="1" s="1"/>
  <c r="M66" i="1"/>
  <c r="N66" i="1" s="1"/>
  <c r="M83" i="1"/>
  <c r="N83" i="1" s="1"/>
  <c r="M84" i="1"/>
  <c r="N84" i="1" s="1"/>
  <c r="M8" i="1"/>
  <c r="N8" i="1" s="1"/>
  <c r="I86" i="1" l="1"/>
  <c r="L35" i="3" l="1"/>
  <c r="K35" i="3"/>
  <c r="H35" i="3"/>
  <c r="J35" i="3"/>
  <c r="G35" i="3"/>
  <c r="M23" i="6"/>
  <c r="N23" i="6" s="1"/>
  <c r="M9" i="4" l="1"/>
  <c r="N9" i="4" s="1"/>
  <c r="M17" i="6"/>
  <c r="N17" i="6" s="1"/>
  <c r="M35" i="6"/>
  <c r="N35" i="6" s="1"/>
  <c r="L11" i="7"/>
  <c r="K11" i="7"/>
  <c r="J11" i="7"/>
  <c r="I11" i="7"/>
  <c r="H11" i="7"/>
  <c r="G11" i="7"/>
  <c r="M9" i="7"/>
  <c r="M11" i="7" s="1"/>
  <c r="N9" i="7" l="1"/>
  <c r="N11" i="7" s="1"/>
  <c r="M8" i="2" l="1"/>
  <c r="M37" i="6" l="1"/>
  <c r="N37" i="6" s="1"/>
  <c r="M14" i="6"/>
  <c r="M11" i="6"/>
  <c r="M13" i="6"/>
  <c r="M15" i="6"/>
  <c r="N15" i="6" s="1"/>
  <c r="M19" i="6"/>
  <c r="N19" i="6" s="1"/>
  <c r="M30" i="6"/>
  <c r="N30" i="6" s="1"/>
  <c r="M31" i="6"/>
  <c r="N31" i="6" s="1"/>
  <c r="M32" i="6"/>
  <c r="M36" i="6"/>
  <c r="N36" i="6" l="1"/>
  <c r="N32" i="6"/>
  <c r="N14" i="6"/>
  <c r="N13" i="6"/>
  <c r="N11" i="6"/>
  <c r="M9" i="6"/>
  <c r="M38" i="6" s="1"/>
  <c r="N9" i="6" l="1"/>
  <c r="N38" i="6" s="1"/>
  <c r="L25" i="5" l="1"/>
  <c r="K25" i="5"/>
  <c r="J25" i="5"/>
  <c r="I25" i="5"/>
  <c r="H25" i="5"/>
  <c r="G25" i="5"/>
  <c r="M24" i="5"/>
  <c r="M23" i="5"/>
  <c r="M8" i="5"/>
  <c r="M22" i="5"/>
  <c r="M21" i="5"/>
  <c r="M20" i="5"/>
  <c r="M16" i="5"/>
  <c r="M15" i="5"/>
  <c r="M10" i="4"/>
  <c r="M11" i="4"/>
  <c r="N11" i="4" s="1"/>
  <c r="M9" i="3"/>
  <c r="N9" i="3" s="1"/>
  <c r="M29" i="2"/>
  <c r="N29" i="2" s="1"/>
  <c r="M28" i="2"/>
  <c r="N28" i="2" s="1"/>
  <c r="M44" i="2"/>
  <c r="N44" i="2" s="1"/>
  <c r="M43" i="2"/>
  <c r="N43" i="2" s="1"/>
  <c r="M25" i="2"/>
  <c r="N25" i="2" s="1"/>
  <c r="M24" i="2"/>
  <c r="N24" i="2" s="1"/>
  <c r="M23" i="2"/>
  <c r="N23" i="2" s="1"/>
  <c r="M10" i="2"/>
  <c r="N10" i="2" s="1"/>
  <c r="M46" i="2"/>
  <c r="N46" i="2" s="1"/>
  <c r="M22" i="2"/>
  <c r="N22" i="2" s="1"/>
  <c r="M38" i="2"/>
  <c r="N38" i="2" s="1"/>
  <c r="M36" i="2"/>
  <c r="N36" i="2" s="1"/>
  <c r="M37" i="2"/>
  <c r="N37" i="2" s="1"/>
  <c r="M35" i="2"/>
  <c r="N35" i="2" s="1"/>
  <c r="M15" i="2"/>
  <c r="N15" i="2" s="1"/>
  <c r="M12" i="2"/>
  <c r="N12" i="2" s="1"/>
  <c r="M21" i="2"/>
  <c r="N21" i="2" s="1"/>
  <c r="M14" i="2"/>
  <c r="N14" i="2" s="1"/>
  <c r="M45" i="2"/>
  <c r="N45" i="2" s="1"/>
  <c r="M32" i="2"/>
  <c r="N32" i="2" s="1"/>
  <c r="M11" i="2"/>
  <c r="N11" i="2" s="1"/>
  <c r="M9" i="2"/>
  <c r="M17" i="2"/>
  <c r="N17" i="2" s="1"/>
  <c r="M16" i="2"/>
  <c r="N16" i="2" s="1"/>
  <c r="N8" i="2"/>
  <c r="M26" i="2"/>
  <c r="N26" i="2" s="1"/>
  <c r="M12" i="4" l="1"/>
  <c r="N9" i="2"/>
  <c r="M47" i="2"/>
  <c r="N10" i="4"/>
  <c r="N12" i="4" s="1"/>
  <c r="M25" i="5"/>
  <c r="M35" i="3"/>
  <c r="N47" i="2" l="1"/>
  <c r="N35" i="3"/>
  <c r="N86" i="1"/>
  <c r="M86" i="1"/>
</calcChain>
</file>

<file path=xl/sharedStrings.xml><?xml version="1.0" encoding="utf-8"?>
<sst xmlns="http://schemas.openxmlformats.org/spreadsheetml/2006/main" count="1176" uniqueCount="385">
  <si>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</si>
  <si>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</si>
  <si>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</si>
  <si>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</si>
  <si>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</si>
  <si>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</si>
  <si>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</si>
  <si>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</si>
  <si>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</si>
  <si>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</si>
  <si>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</si>
  <si>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</si>
  <si>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</si>
  <si>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</si>
  <si>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</si>
  <si>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</si>
  <si>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</si>
  <si>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</si>
  <si>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</si>
  <si>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</si>
  <si>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</si>
  <si>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</si>
  <si>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</si>
  <si>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</si>
  <si>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</si>
  <si>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</si>
  <si>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</si>
  <si>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</si>
  <si>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</si>
  <si>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</si>
  <si>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</si>
  <si>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</si>
  <si>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</si>
  <si>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</si>
  <si>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</si>
  <si>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</si>
  <si>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</si>
  <si>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</si>
  <si>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</si>
  <si>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</si>
  <si>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</si>
  <si>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</si>
  <si>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</si>
  <si>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</si>
  <si>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</si>
  <si>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</si>
  <si>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</si>
  <si>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</si>
  <si>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</si>
  <si>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</si>
  <si>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</si>
  <si>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</si>
  <si>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</si>
  <si>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</si>
  <si>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</si>
  <si>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</si>
  <si>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</si>
  <si>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</si>
  <si>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</si>
  <si>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</si>
  <si>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</si>
  <si>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</si>
  <si>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</si>
  <si>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</si>
  <si>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</si>
  <si>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</si>
  <si>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</si>
  <si>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</si>
  <si>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</si>
  <si>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</si>
  <si>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</si>
  <si>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</si>
  <si>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</si>
  <si>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</si>
  <si>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</si>
  <si>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</si>
  <si>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</si>
  <si>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</si>
  <si>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</si>
  <si>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</si>
  <si>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</si>
  <si>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</si>
  <si>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</si>
  <si>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</si>
  <si>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</si>
  <si>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</si>
  <si>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</si>
  <si>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</si>
  <si>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</si>
  <si>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</si>
  <si>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</si>
  <si>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</si>
  <si>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</si>
  <si>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</si>
  <si>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</si>
  <si>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</si>
  <si>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</si>
  <si>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</si>
  <si>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</si>
  <si>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</si>
  <si>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</si>
  <si>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</si>
  <si>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</si>
  <si>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</si>
  <si>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</si>
  <si>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</si>
  <si>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</si>
  <si>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</si>
  <si>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</si>
  <si>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</si>
  <si>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</si>
  <si>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</si>
  <si>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</si>
  <si>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</si>
  <si>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</si>
  <si>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</si>
  <si>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</si>
  <si>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</si>
  <si>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</si>
  <si>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</si>
  <si>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</si>
  <si>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</si>
  <si>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</si>
  <si>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</si>
  <si>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</si>
  <si>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</si>
  <si>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</si>
  <si>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</si>
  <si>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</si>
  <si>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</si>
  <si>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</si>
  <si>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</si>
  <si>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</si>
  <si>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</si>
  <si>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</si>
  <si>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</si>
  <si>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</si>
  <si>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</si>
  <si>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</si>
  <si>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</si>
  <si>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</si>
  <si>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</si>
  <si>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</si>
  <si>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</si>
  <si>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</si>
  <si>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</si>
  <si>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</si>
  <si>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</si>
  <si>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</si>
  <si>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</si>
  <si>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</si>
  <si>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</si>
  <si>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</si>
  <si>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</si>
  <si>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</si>
  <si>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NICOLE ORTEGA CORDERO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</si>
  <si>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</si>
  <si>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</si>
  <si>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</si>
  <si>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</si>
  <si>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</si>
  <si>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</si>
  <si>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</si>
  <si>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</si>
  <si>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</si>
  <si>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</si>
  <si>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</si>
  <si>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</si>
  <si>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</si>
  <si>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</si>
  <si>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</si>
  <si>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</si>
  <si>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</si>
  <si>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</si>
  <si>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</si>
  <si>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</si>
  <si>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</si>
  <si>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</si>
  <si>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</si>
  <si>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</si>
  <si>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</si>
  <si>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</si>
  <si>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</si>
  <si>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</si>
  <si>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</si>
  <si>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</si>
  <si>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</si>
  <si>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</si>
  <si>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</si>
  <si>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</si>
  <si>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</si>
  <si>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</si>
  <si>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</si>
  <si>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</si>
  <si>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</si>
  <si>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</si>
  <si>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</si>
  <si>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</si>
  <si>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</si>
  <si>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</si>
  <si>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LUCIANNY MARIA SANTOS LUGO</t>
  </si>
  <si>
    <t>MILENNY CARABALLO</t>
  </si>
  <si>
    <t>CAROLINA FELIX VALERA</t>
  </si>
  <si>
    <t>LUZ VILMANIA DE KAISER ALMONTE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</si>
  <si>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</si>
  <si>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</si>
  <si>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</si>
  <si>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</si>
  <si>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</si>
  <si>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</si>
  <si>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</si>
  <si>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</si>
  <si>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</si>
  <si>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</si>
  <si>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</si>
  <si>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</si>
  <si>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</si>
  <si>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</si>
  <si>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</si>
  <si>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</si>
  <si>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</si>
  <si>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</si>
  <si>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</si>
  <si>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</si>
  <si>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</si>
  <si>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</si>
  <si>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</si>
  <si>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ERENIA FELIZ SUERO</t>
  </si>
  <si>
    <t>FLOR MARIA GONZALEZ LINARES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</si>
  <si>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</si>
  <si>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</si>
  <si>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</si>
  <si>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</si>
  <si>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</si>
  <si>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</si>
  <si>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</si>
  <si>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</si>
  <si>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</si>
  <si>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</si>
  <si>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</si>
  <si>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</si>
  <si>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</si>
  <si>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</si>
  <si>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</si>
  <si>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</si>
  <si>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</si>
  <si>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</si>
  <si>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</si>
  <si>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</si>
  <si>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</si>
  <si>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</si>
  <si>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</si>
  <si>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</si>
  <si>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</si>
  <si>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</si>
  <si>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</si>
  <si>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</si>
  <si>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</si>
  <si>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</si>
  <si>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</si>
  <si>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</si>
  <si>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</si>
  <si>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</si>
  <si>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</si>
  <si>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</si>
  <si>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</si>
  <si>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</si>
  <si>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</si>
  <si>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</si>
  <si>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</si>
  <si>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</si>
  <si>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</si>
  <si>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</si>
  <si>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</si>
  <si>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</si>
  <si>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</si>
  <si>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</si>
  <si>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</si>
  <si>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</si>
  <si>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</si>
  <si>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</si>
  <si>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</si>
  <si>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</si>
  <si>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</si>
  <si>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</si>
  <si>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</si>
  <si>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</si>
  <si>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</si>
  <si>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</si>
  <si>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</si>
  <si>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</si>
  <si>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</si>
  <si>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</si>
  <si>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</si>
  <si>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</si>
  <si>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</si>
  <si>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COORDINACIÓN DE SERVICIO AL CLIENTE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</si>
  <si>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</si>
  <si>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</si>
  <si>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</si>
  <si>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</si>
  <si>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</si>
  <si>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</si>
  <si>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</si>
  <si>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</si>
  <si>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</si>
  <si>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</si>
  <si>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</si>
  <si>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</si>
  <si>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</si>
  <si>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</si>
  <si>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</si>
  <si>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</si>
  <si>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</si>
  <si>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</si>
  <si>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ANALISTA (INTERINA)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</si>
  <si>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</si>
  <si>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</si>
  <si>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</si>
  <si>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</si>
  <si>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</si>
  <si>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</si>
  <si>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</si>
  <si>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</si>
  <si>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</si>
  <si>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</si>
  <si>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</si>
  <si>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</si>
  <si>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</si>
  <si>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</si>
  <si>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</si>
  <si>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</si>
  <si>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</si>
  <si>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</si>
  <si>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</si>
  <si>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</si>
  <si>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JUAN ALBERTO RODRIGUEZ MERIÑO</t>
  </si>
  <si>
    <t>CONSERJE (DIRECCION EJECUTIVA)</t>
  </si>
  <si>
    <t>SHEYLA BALENTINA PEREZ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</si>
  <si>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</si>
  <si>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</si>
  <si>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</si>
  <si>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</si>
  <si>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</si>
  <si>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</si>
  <si>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</si>
  <si>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</si>
  <si>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</si>
  <si>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</si>
  <si>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</si>
  <si>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</si>
  <si>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</si>
  <si>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</si>
  <si>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</si>
  <si>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</si>
  <si>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</si>
  <si>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</si>
  <si>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</si>
  <si>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</si>
  <si>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</si>
  <si>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</si>
  <si>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</si>
  <si>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</si>
  <si>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</si>
  <si>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</si>
  <si>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</si>
  <si>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ROBERTO BAUTISTA MEDINA</t>
  </si>
  <si>
    <t xml:space="preserve">                         Marzo 2023</t>
  </si>
  <si>
    <t xml:space="preserve"> Marzo 2023</t>
  </si>
  <si>
    <t>CALIDAD EN LA GESTION (ACREDITACION)</t>
  </si>
  <si>
    <t>DIOGENES AYBAT BATISTA</t>
  </si>
  <si>
    <t>ARLETTE JOSMARI AMARANTE</t>
  </si>
  <si>
    <t>ADONIS SALA MERCEDES</t>
  </si>
  <si>
    <t xml:space="preserve">                Marzo 2023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</si>
  <si>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</si>
  <si>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</si>
  <si>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</si>
  <si>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</si>
  <si>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</si>
  <si>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</si>
  <si>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</si>
  <si>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ENC. SECCION, REGISTRO, CONTROL Y NOMINA</t>
  </si>
  <si>
    <t xml:space="preserve"> Marzo  2023</t>
  </si>
  <si>
    <t xml:space="preserve">    Marzo 2023</t>
  </si>
  <si>
    <t xml:space="preserve">         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</si>
</sst>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57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33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4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7" fillId="0" borderId="0" xfId="0" applyFont="1"/>
    <xf numFmtId="0" fontId="3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9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0" fillId="0" borderId="0" xfId="0" applyFont="1"/>
    <xf numFmtId="0" fontId="5" fillId="0" borderId="1" xfId="0" applyFont="1" applyBorder="1"/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1" fillId="0" borderId="0" xfId="0" applyFont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7" fillId="0" borderId="0" xfId="2" applyFont="1" applyBorder="1"/>
    <xf numFmtId="164" fontId="5" fillId="0" borderId="0" xfId="2" applyFont="1" applyBorder="1" applyAlignment="1">
      <alignment horizontal="center"/>
    </xf>
    <xf numFmtId="164" fontId="36" fillId="0" borderId="0" xfId="2" applyFont="1" applyBorder="1"/>
    <xf numFmtId="164" fontId="36" fillId="0" borderId="0" xfId="2" applyFont="1"/>
    <xf numFmtId="164" fontId="38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2" fillId="0" borderId="2" xfId="0" applyNumberFormat="1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0" fontId="43" fillId="0" borderId="0" xfId="0" applyFont="1" applyAlignment="1">
      <alignment horizontal="left"/>
    </xf>
    <xf numFmtId="4" fontId="43" fillId="0" borderId="0" xfId="0" applyNumberFormat="1" applyFont="1" applyAlignment="1">
      <alignment horizontal="left"/>
    </xf>
    <xf numFmtId="4" fontId="43" fillId="0" borderId="2" xfId="0" applyNumberFormat="1" applyFont="1" applyBorder="1" applyAlignment="1">
      <alignment horizontal="left"/>
    </xf>
    <xf numFmtId="4" fontId="43" fillId="0" borderId="0" xfId="0" applyNumberFormat="1" applyFont="1" applyAlignment="1">
      <alignment horizontal="center"/>
    </xf>
    <xf numFmtId="0" fontId="44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5" fillId="0" borderId="0" xfId="0" applyFont="1"/>
    <xf numFmtId="4" fontId="18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4" fontId="46" fillId="0" borderId="0" xfId="0" applyNumberFormat="1" applyFont="1" applyAlignment="1">
      <alignment horizontal="left"/>
    </xf>
    <xf numFmtId="0" fontId="47" fillId="0" borderId="0" xfId="0" applyFont="1"/>
    <xf numFmtId="4" fontId="46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48" fillId="0" borderId="0" xfId="0" applyFont="1"/>
    <xf numFmtId="164" fontId="48" fillId="0" borderId="0" xfId="2" applyFont="1" applyBorder="1"/>
    <xf numFmtId="0" fontId="49" fillId="0" borderId="0" xfId="0" applyFont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4" fontId="40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40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1" xfId="0" applyFont="1" applyBorder="1"/>
    <xf numFmtId="0" fontId="51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53" fillId="0" borderId="0" xfId="0" applyFont="1"/>
    <xf numFmtId="4" fontId="5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left"/>
    </xf>
    <xf numFmtId="0" fontId="51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54" fillId="0" borderId="0" xfId="0" applyFont="1"/>
    <xf numFmtId="0" fontId="48" fillId="0" borderId="0" xfId="0" applyFont="1" applyAlignment="1">
      <alignment horizontal="center"/>
    </xf>
    <xf numFmtId="164" fontId="2" fillId="0" borderId="0" xfId="2" applyFont="1" applyBorder="1" applyAlignment="1">
      <alignment horizontal="left"/>
    </xf>
    <xf numFmtId="164" fontId="54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49" fontId="52" fillId="3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left"/>
    </xf>
    <xf numFmtId="4" fontId="40" fillId="4" borderId="1" xfId="0" applyNumberFormat="1" applyFont="1" applyFill="1" applyBorder="1" applyAlignment="1">
      <alignment horizontal="left"/>
    </xf>
    <xf numFmtId="4" fontId="40" fillId="5" borderId="1" xfId="0" applyNumberFormat="1" applyFont="1" applyFill="1" applyBorder="1" applyAlignment="1">
      <alignment horizontal="center"/>
    </xf>
    <xf numFmtId="4" fontId="40" fillId="5" borderId="1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164" fontId="3" fillId="2" borderId="0" xfId="2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4" fontId="55" fillId="0" borderId="0" xfId="0" applyNumberFormat="1" applyFont="1" applyAlignment="1">
      <alignment horizontal="left"/>
    </xf>
    <xf numFmtId="0" fontId="56" fillId="0" borderId="0" xfId="0" applyFont="1"/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4</xdr:col>
      <xdr:colOff>70316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1074093</xdr:colOff>
      <xdr:row>0</xdr:row>
      <xdr:rowOff>278312</xdr:rowOff>
    </xdr:from>
    <xdr:to>
      <xdr:col>3</xdr:col>
      <xdr:colOff>3245970</xdr:colOff>
      <xdr:row>1</xdr:row>
      <xdr:rowOff>354853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334387" y="278312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2836334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588741</xdr:colOff>
      <xdr:row>0</xdr:row>
      <xdr:rowOff>3485</xdr:rowOff>
    </xdr:from>
    <xdr:to>
      <xdr:col>5</xdr:col>
      <xdr:colOff>1142087</xdr:colOff>
      <xdr:row>1</xdr:row>
      <xdr:rowOff>84203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351682" y="3485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3336752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1104504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868122</xdr:colOff>
      <xdr:row>0</xdr:row>
      <xdr:rowOff>63501</xdr:rowOff>
    </xdr:from>
    <xdr:to>
      <xdr:col>5</xdr:col>
      <xdr:colOff>813323</xdr:colOff>
      <xdr:row>1</xdr:row>
      <xdr:rowOff>254001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2" y="6350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view="pageBreakPreview" zoomScale="59" zoomScaleNormal="55" zoomScaleSheetLayoutView="59" zoomScalePageLayoutView="39" workbookViewId="0">
      <selection activeCell="A8" sqref="A8"/>
    </sheetView>
  </sheetViews>
  <sheetFormatPr baseColWidth="10" defaultColWidth="9.140625" defaultRowHeight="33.75" customHeight="1" x14ac:dyDescent="0.25"/>
  <cols>
    <col min="1" max="1" width="11.140625" style="76" customWidth="1"/>
    <col min="2" max="2" width="73.140625" style="76" customWidth="1"/>
    <col min="3" max="3" width="99.42578125" style="76" customWidth="1"/>
    <col min="4" max="4" width="68" style="76" customWidth="1"/>
    <col min="5" max="5" width="20.7109375" style="76" customWidth="1"/>
    <col min="6" max="6" width="20.140625" style="76" customWidth="1"/>
    <col min="7" max="7" width="24.28515625" style="126" customWidth="1"/>
    <col min="8" max="8" width="22.5703125" style="76" customWidth="1"/>
    <col min="9" max="9" width="18.7109375" style="76" customWidth="1"/>
    <col min="10" max="10" width="23.42578125" style="76" customWidth="1"/>
    <col min="11" max="11" width="23.28515625" style="76" customWidth="1"/>
    <col min="12" max="12" width="20.5703125" style="126" customWidth="1"/>
    <col min="13" max="13" width="27.28515625" style="126" customWidth="1"/>
    <col min="14" max="14" width="31.5703125" style="126" customWidth="1"/>
    <col min="15" max="16384" width="9.140625" style="76"/>
  </cols>
  <sheetData>
    <row r="1" spans="1:16" s="69" customFormat="1" ht="33.75" customHeight="1" x14ac:dyDescent="0.5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6" s="69" customFormat="1" ht="33.75" customHeight="1" x14ac:dyDescent="0.5">
      <c r="A2" s="26"/>
      <c r="B2" s="26"/>
      <c r="C2" s="26"/>
      <c r="D2" s="26"/>
      <c r="E2" s="26"/>
      <c r="F2" s="26"/>
      <c r="G2" s="207"/>
      <c r="H2" s="26"/>
      <c r="I2" s="26"/>
      <c r="J2" s="26"/>
      <c r="K2" s="26"/>
      <c r="L2" s="207"/>
      <c r="M2" s="207"/>
      <c r="N2" s="207"/>
    </row>
    <row r="3" spans="1:16" s="69" customFormat="1" ht="33.75" customHeight="1" x14ac:dyDescent="0.5">
      <c r="A3" s="191" t="s">
        <v>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6" s="69" customFormat="1" ht="33.75" customHeight="1" x14ac:dyDescent="0.5">
      <c r="A4" s="192" t="s">
        <v>368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6" s="69" customFormat="1" ht="33.75" customHeight="1" x14ac:dyDescent="0.5">
      <c r="A5" s="191" t="s">
        <v>191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3"/>
      <c r="P5" s="3"/>
    </row>
    <row r="6" spans="1:16" s="69" customFormat="1" ht="33.75" customHeight="1" x14ac:dyDescent="0.5">
      <c r="A6" s="99"/>
      <c r="B6" s="99"/>
      <c r="C6" s="99"/>
      <c r="D6" s="99"/>
      <c r="E6" s="99"/>
      <c r="F6" s="99"/>
      <c r="G6" s="123"/>
      <c r="H6" s="99"/>
      <c r="I6" s="99"/>
      <c r="J6" s="99"/>
      <c r="K6" s="99"/>
      <c r="L6" s="123"/>
      <c r="M6" s="123"/>
      <c r="N6" s="123"/>
    </row>
    <row r="7" spans="1:16" s="99" customFormat="1" ht="42" customHeight="1" x14ac:dyDescent="0.45">
      <c r="A7" s="5" t="s">
        <v>1</v>
      </c>
      <c r="B7" s="5" t="s">
        <v>2</v>
      </c>
      <c r="C7" s="5" t="s">
        <v>3</v>
      </c>
      <c r="D7" s="5" t="s">
        <v>4</v>
      </c>
      <c r="E7" s="111" t="s">
        <v>5</v>
      </c>
      <c r="F7" s="111" t="s">
        <v>188</v>
      </c>
      <c r="G7" s="118" t="s">
        <v>192</v>
      </c>
      <c r="H7" s="119" t="s">
        <v>6</v>
      </c>
      <c r="I7" s="118" t="s">
        <v>7</v>
      </c>
      <c r="J7" s="119" t="s">
        <v>8</v>
      </c>
      <c r="K7" s="118" t="s">
        <v>9</v>
      </c>
      <c r="L7" s="118" t="s">
        <v>10</v>
      </c>
      <c r="M7" s="118" t="s">
        <v>11</v>
      </c>
      <c r="N7" s="119" t="s">
        <v>12</v>
      </c>
    </row>
    <row r="8" spans="1:16" s="113" customFormat="1" ht="45" customHeight="1" x14ac:dyDescent="0.45">
      <c r="A8" s="9">
        <v>1</v>
      </c>
      <c r="B8" s="110" t="s">
        <v>13</v>
      </c>
      <c r="C8" s="110" t="s">
        <v>14</v>
      </c>
      <c r="D8" s="110" t="s">
        <v>15</v>
      </c>
      <c r="E8" s="110" t="s">
        <v>16</v>
      </c>
      <c r="F8" s="110" t="s">
        <v>189</v>
      </c>
      <c r="G8" s="120">
        <v>260000</v>
      </c>
      <c r="H8" s="121">
        <v>50087.13</v>
      </c>
      <c r="I8" s="121">
        <v>25</v>
      </c>
      <c r="J8" s="121">
        <v>7462</v>
      </c>
      <c r="K8" s="121">
        <v>4943.8</v>
      </c>
      <c r="L8" s="173">
        <v>1577.45</v>
      </c>
      <c r="M8" s="121">
        <f t="shared" ref="M8:M32" si="0">+H8+I8+J8+K8+L8</f>
        <v>64095.38</v>
      </c>
      <c r="N8" s="122">
        <f t="shared" ref="N8:N32" si="1">+G8-M8</f>
        <v>195904.62</v>
      </c>
    </row>
    <row r="9" spans="1:16" s="99" customFormat="1" ht="33.75" customHeight="1" x14ac:dyDescent="0.45">
      <c r="A9" s="9">
        <v>2</v>
      </c>
      <c r="B9" s="114" t="s">
        <v>21</v>
      </c>
      <c r="C9" s="114" t="s">
        <v>206</v>
      </c>
      <c r="D9" s="114" t="s">
        <v>18</v>
      </c>
      <c r="E9" s="110" t="s">
        <v>19</v>
      </c>
      <c r="F9" s="110" t="s">
        <v>189</v>
      </c>
      <c r="G9" s="120">
        <v>100000</v>
      </c>
      <c r="H9" s="121">
        <v>12105.44</v>
      </c>
      <c r="I9" s="121">
        <v>25</v>
      </c>
      <c r="J9" s="121">
        <v>2870</v>
      </c>
      <c r="K9" s="121">
        <v>3040</v>
      </c>
      <c r="L9" s="121">
        <v>0</v>
      </c>
      <c r="M9" s="121">
        <f t="shared" si="0"/>
        <v>18040.440000000002</v>
      </c>
      <c r="N9" s="122">
        <f t="shared" si="1"/>
        <v>81959.56</v>
      </c>
    </row>
    <row r="10" spans="1:16" s="99" customFormat="1" ht="33.75" customHeight="1" x14ac:dyDescent="0.45">
      <c r="A10" s="9">
        <v>3</v>
      </c>
      <c r="B10" s="114" t="s">
        <v>277</v>
      </c>
      <c r="C10" s="114" t="s">
        <v>278</v>
      </c>
      <c r="D10" s="114" t="s">
        <v>230</v>
      </c>
      <c r="E10" s="110" t="s">
        <v>19</v>
      </c>
      <c r="F10" s="110" t="s">
        <v>190</v>
      </c>
      <c r="G10" s="120">
        <v>100000</v>
      </c>
      <c r="H10" s="121">
        <v>12105.44</v>
      </c>
      <c r="I10" s="121">
        <v>25</v>
      </c>
      <c r="J10" s="121">
        <v>2870</v>
      </c>
      <c r="K10" s="121">
        <v>3040</v>
      </c>
      <c r="L10" s="121">
        <v>0</v>
      </c>
      <c r="M10" s="121">
        <f>+H10+I10+J10+K10+L10</f>
        <v>18040.440000000002</v>
      </c>
      <c r="N10" s="122">
        <f>+G10-M10</f>
        <v>81959.56</v>
      </c>
    </row>
    <row r="11" spans="1:16" s="99" customFormat="1" ht="33.75" customHeight="1" x14ac:dyDescent="0.45">
      <c r="A11" s="9">
        <v>4</v>
      </c>
      <c r="B11" s="114" t="s">
        <v>370</v>
      </c>
      <c r="C11" s="114" t="s">
        <v>308</v>
      </c>
      <c r="D11" s="114" t="s">
        <v>18</v>
      </c>
      <c r="E11" s="110" t="s">
        <v>19</v>
      </c>
      <c r="F11" s="110" t="s">
        <v>189</v>
      </c>
      <c r="G11" s="120">
        <v>100000</v>
      </c>
      <c r="H11" s="121">
        <v>12105.44</v>
      </c>
      <c r="I11" s="121">
        <v>25</v>
      </c>
      <c r="J11" s="121">
        <v>2870</v>
      </c>
      <c r="K11" s="121">
        <v>3040</v>
      </c>
      <c r="L11" s="121">
        <v>0</v>
      </c>
      <c r="M11" s="121">
        <f>+H11+I11+J11+K11+L11</f>
        <v>18040.440000000002</v>
      </c>
      <c r="N11" s="122">
        <f>+G11-M11</f>
        <v>81959.56</v>
      </c>
    </row>
    <row r="12" spans="1:16" s="99" customFormat="1" ht="33.75" customHeight="1" x14ac:dyDescent="0.45">
      <c r="A12" s="9">
        <v>5</v>
      </c>
      <c r="B12" s="114" t="s">
        <v>325</v>
      </c>
      <c r="C12" s="110" t="s">
        <v>308</v>
      </c>
      <c r="D12" s="110" t="s">
        <v>25</v>
      </c>
      <c r="E12" s="110" t="s">
        <v>19</v>
      </c>
      <c r="F12" s="110" t="s">
        <v>190</v>
      </c>
      <c r="G12" s="120">
        <v>85000</v>
      </c>
      <c r="H12" s="121">
        <v>8577.06</v>
      </c>
      <c r="I12" s="121">
        <v>25</v>
      </c>
      <c r="J12" s="121">
        <v>2439.5</v>
      </c>
      <c r="K12" s="121">
        <v>2584</v>
      </c>
      <c r="L12" s="121">
        <v>0</v>
      </c>
      <c r="M12" s="121">
        <f t="shared" ref="M12" si="2">+H12+I12+J12+K12+L12</f>
        <v>13625.56</v>
      </c>
      <c r="N12" s="122">
        <f>+G12-M12</f>
        <v>71374.44</v>
      </c>
      <c r="O12" s="76"/>
      <c r="P12" s="76"/>
    </row>
    <row r="13" spans="1:16" s="99" customFormat="1" ht="33.75" customHeight="1" x14ac:dyDescent="0.45">
      <c r="A13" s="9">
        <v>6</v>
      </c>
      <c r="B13" s="163" t="s">
        <v>251</v>
      </c>
      <c r="C13" s="110" t="s">
        <v>290</v>
      </c>
      <c r="D13" s="110" t="s">
        <v>18</v>
      </c>
      <c r="E13" s="110" t="s">
        <v>19</v>
      </c>
      <c r="F13" s="110" t="s">
        <v>189</v>
      </c>
      <c r="G13" s="158">
        <v>80000</v>
      </c>
      <c r="H13" s="122">
        <v>7400.94</v>
      </c>
      <c r="I13" s="122">
        <v>25</v>
      </c>
      <c r="J13" s="122">
        <v>2296</v>
      </c>
      <c r="K13" s="122">
        <v>2432</v>
      </c>
      <c r="L13" s="122">
        <v>0</v>
      </c>
      <c r="M13" s="122">
        <f>+H13+I13+J13+K13+L13</f>
        <v>12153.939999999999</v>
      </c>
      <c r="N13" s="122">
        <f>+G13-M13</f>
        <v>67846.06</v>
      </c>
    </row>
    <row r="14" spans="1:16" s="99" customFormat="1" ht="33.75" customHeight="1" x14ac:dyDescent="0.45">
      <c r="A14" s="9">
        <v>7</v>
      </c>
      <c r="B14" s="114" t="s">
        <v>47</v>
      </c>
      <c r="C14" s="110" t="s">
        <v>316</v>
      </c>
      <c r="D14" s="110" t="s">
        <v>317</v>
      </c>
      <c r="E14" s="110" t="s">
        <v>19</v>
      </c>
      <c r="F14" s="110" t="s">
        <v>190</v>
      </c>
      <c r="G14" s="120">
        <v>80000</v>
      </c>
      <c r="H14" s="121">
        <v>7400.94</v>
      </c>
      <c r="I14" s="121">
        <v>25</v>
      </c>
      <c r="J14" s="121">
        <v>2296</v>
      </c>
      <c r="K14" s="121">
        <v>2432</v>
      </c>
      <c r="L14" s="121">
        <v>0</v>
      </c>
      <c r="M14" s="121">
        <f t="shared" ref="M14" si="3">+H14+I14+J14+K14+L14</f>
        <v>12153.939999999999</v>
      </c>
      <c r="N14" s="122">
        <f t="shared" ref="N14" si="4">+G14-M14</f>
        <v>67846.06</v>
      </c>
      <c r="O14" s="76"/>
      <c r="P14" s="76"/>
    </row>
    <row r="15" spans="1:16" s="99" customFormat="1" ht="33.75" customHeight="1" x14ac:dyDescent="0.45">
      <c r="A15" s="9">
        <v>8</v>
      </c>
      <c r="B15" s="110" t="s">
        <v>29</v>
      </c>
      <c r="C15" s="110" t="s">
        <v>249</v>
      </c>
      <c r="D15" s="110" t="s">
        <v>22</v>
      </c>
      <c r="E15" s="110" t="s">
        <v>19</v>
      </c>
      <c r="F15" s="110" t="s">
        <v>189</v>
      </c>
      <c r="G15" s="120">
        <v>70000</v>
      </c>
      <c r="H15" s="121">
        <v>5368.45</v>
      </c>
      <c r="I15" s="121">
        <v>25</v>
      </c>
      <c r="J15" s="121">
        <v>2009</v>
      </c>
      <c r="K15" s="121">
        <v>2128</v>
      </c>
      <c r="L15" s="173">
        <v>0</v>
      </c>
      <c r="M15" s="121">
        <f t="shared" si="0"/>
        <v>9530.4500000000007</v>
      </c>
      <c r="N15" s="122">
        <f t="shared" si="1"/>
        <v>60469.55</v>
      </c>
    </row>
    <row r="16" spans="1:16" s="99" customFormat="1" ht="33.75" customHeight="1" x14ac:dyDescent="0.45">
      <c r="A16" s="9">
        <v>9</v>
      </c>
      <c r="B16" s="163" t="s">
        <v>35</v>
      </c>
      <c r="C16" s="110" t="s">
        <v>369</v>
      </c>
      <c r="D16" s="110" t="s">
        <v>25</v>
      </c>
      <c r="E16" s="110" t="s">
        <v>27</v>
      </c>
      <c r="F16" s="110" t="s">
        <v>190</v>
      </c>
      <c r="G16" s="158">
        <v>65000</v>
      </c>
      <c r="H16" s="122">
        <v>4427.55</v>
      </c>
      <c r="I16" s="122">
        <v>25</v>
      </c>
      <c r="J16" s="122">
        <v>1865.5</v>
      </c>
      <c r="K16" s="122">
        <v>1976</v>
      </c>
      <c r="L16" s="173">
        <v>3676.71</v>
      </c>
      <c r="M16" s="122">
        <f t="shared" si="0"/>
        <v>11970.759999999998</v>
      </c>
      <c r="N16" s="122">
        <f t="shared" si="1"/>
        <v>53029.240000000005</v>
      </c>
      <c r="O16" s="76"/>
      <c r="P16" s="76"/>
    </row>
    <row r="17" spans="1:16" s="99" customFormat="1" ht="33.75" customHeight="1" x14ac:dyDescent="0.45">
      <c r="A17" s="9">
        <v>10</v>
      </c>
      <c r="B17" s="110" t="s">
        <v>37</v>
      </c>
      <c r="C17" s="110" t="s">
        <v>210</v>
      </c>
      <c r="D17" s="110" t="s">
        <v>25</v>
      </c>
      <c r="E17" s="110" t="s">
        <v>19</v>
      </c>
      <c r="F17" s="110" t="s">
        <v>190</v>
      </c>
      <c r="G17" s="120">
        <v>65000</v>
      </c>
      <c r="H17" s="121">
        <v>3796.57</v>
      </c>
      <c r="I17" s="121">
        <v>25</v>
      </c>
      <c r="J17" s="121">
        <v>1865.5</v>
      </c>
      <c r="K17" s="121">
        <v>1976</v>
      </c>
      <c r="L17" s="173">
        <v>4519.92</v>
      </c>
      <c r="M17" s="121">
        <f t="shared" ref="M17" si="5">+H17+I17+J17+K17+L17</f>
        <v>12182.99</v>
      </c>
      <c r="N17" s="122">
        <f t="shared" ref="N17" si="6">+G17-M17</f>
        <v>52817.01</v>
      </c>
      <c r="O17" s="76"/>
      <c r="P17" s="76"/>
    </row>
    <row r="18" spans="1:16" s="99" customFormat="1" ht="33.75" customHeight="1" x14ac:dyDescent="0.45">
      <c r="A18" s="9">
        <v>11</v>
      </c>
      <c r="B18" s="114" t="s">
        <v>32</v>
      </c>
      <c r="C18" s="110" t="s">
        <v>207</v>
      </c>
      <c r="D18" s="110" t="s">
        <v>18</v>
      </c>
      <c r="E18" s="110" t="s">
        <v>19</v>
      </c>
      <c r="F18" s="110" t="s">
        <v>189</v>
      </c>
      <c r="G18" s="120">
        <v>60000</v>
      </c>
      <c r="H18" s="121">
        <v>3486.65</v>
      </c>
      <c r="I18" s="121">
        <v>25</v>
      </c>
      <c r="J18" s="121">
        <v>1722</v>
      </c>
      <c r="K18" s="121">
        <v>1824</v>
      </c>
      <c r="L18" s="121">
        <v>0</v>
      </c>
      <c r="M18" s="121">
        <f t="shared" ref="M18:M19" si="7">+H18+I18+J18+K18+L18</f>
        <v>7057.65</v>
      </c>
      <c r="N18" s="122">
        <f t="shared" ref="N18:N19" si="8">+G18-M18</f>
        <v>52942.35</v>
      </c>
      <c r="O18" s="76"/>
      <c r="P18" s="76"/>
    </row>
    <row r="19" spans="1:16" s="99" customFormat="1" ht="33.75" customHeight="1" x14ac:dyDescent="0.45">
      <c r="A19" s="9">
        <v>12</v>
      </c>
      <c r="B19" s="114" t="s">
        <v>33</v>
      </c>
      <c r="C19" s="110" t="s">
        <v>34</v>
      </c>
      <c r="D19" s="110" t="s">
        <v>18</v>
      </c>
      <c r="E19" s="110" t="s">
        <v>19</v>
      </c>
      <c r="F19" s="110" t="s">
        <v>189</v>
      </c>
      <c r="G19" s="120">
        <v>60000</v>
      </c>
      <c r="H19" s="121">
        <v>3486.65</v>
      </c>
      <c r="I19" s="121">
        <v>25</v>
      </c>
      <c r="J19" s="121">
        <v>1722</v>
      </c>
      <c r="K19" s="121">
        <v>1824</v>
      </c>
      <c r="L19" s="121">
        <v>0</v>
      </c>
      <c r="M19" s="121">
        <f t="shared" si="7"/>
        <v>7057.65</v>
      </c>
      <c r="N19" s="122">
        <f t="shared" si="8"/>
        <v>52942.35</v>
      </c>
      <c r="O19" s="76"/>
      <c r="P19" s="76"/>
    </row>
    <row r="20" spans="1:16" s="99" customFormat="1" ht="33.75" customHeight="1" x14ac:dyDescent="0.45">
      <c r="A20" s="9">
        <v>13</v>
      </c>
      <c r="B20" s="110" t="s">
        <v>41</v>
      </c>
      <c r="C20" s="110" t="s">
        <v>211</v>
      </c>
      <c r="D20" s="110" t="s">
        <v>26</v>
      </c>
      <c r="E20" s="110" t="s">
        <v>27</v>
      </c>
      <c r="F20" s="110" t="s">
        <v>189</v>
      </c>
      <c r="G20" s="120">
        <v>50000</v>
      </c>
      <c r="H20" s="121">
        <v>1854</v>
      </c>
      <c r="I20" s="121">
        <v>25</v>
      </c>
      <c r="J20" s="121">
        <v>1435</v>
      </c>
      <c r="K20" s="121">
        <v>1520</v>
      </c>
      <c r="L20" s="173">
        <v>0</v>
      </c>
      <c r="M20" s="121">
        <f t="shared" si="0"/>
        <v>4834</v>
      </c>
      <c r="N20" s="122">
        <f t="shared" si="1"/>
        <v>45166</v>
      </c>
      <c r="O20" s="76"/>
      <c r="P20" s="76"/>
    </row>
    <row r="21" spans="1:16" s="99" customFormat="1" ht="33.75" customHeight="1" x14ac:dyDescent="0.45">
      <c r="A21" s="9">
        <v>14</v>
      </c>
      <c r="B21" s="110" t="s">
        <v>45</v>
      </c>
      <c r="C21" s="110" t="s">
        <v>209</v>
      </c>
      <c r="D21" s="110" t="s">
        <v>381</v>
      </c>
      <c r="E21" s="110" t="s">
        <v>27</v>
      </c>
      <c r="F21" s="110" t="s">
        <v>190</v>
      </c>
      <c r="G21" s="120">
        <v>45000</v>
      </c>
      <c r="H21" s="121">
        <v>1148.33</v>
      </c>
      <c r="I21" s="121">
        <v>25</v>
      </c>
      <c r="J21" s="121">
        <v>1291.5</v>
      </c>
      <c r="K21" s="121">
        <v>1368</v>
      </c>
      <c r="L21" s="173">
        <v>8719</v>
      </c>
      <c r="M21" s="121">
        <f t="shared" si="0"/>
        <v>12551.83</v>
      </c>
      <c r="N21" s="122">
        <f t="shared" si="1"/>
        <v>32448.17</v>
      </c>
      <c r="O21" s="76"/>
      <c r="P21" s="76"/>
    </row>
    <row r="22" spans="1:16" ht="33.75" customHeight="1" x14ac:dyDescent="0.45">
      <c r="A22" s="9">
        <v>15</v>
      </c>
      <c r="B22" s="110" t="s">
        <v>50</v>
      </c>
      <c r="C22" s="110" t="s">
        <v>14</v>
      </c>
      <c r="D22" s="70" t="s">
        <v>51</v>
      </c>
      <c r="E22" s="110" t="s">
        <v>19</v>
      </c>
      <c r="F22" s="110" t="s">
        <v>189</v>
      </c>
      <c r="G22" s="120">
        <v>40000</v>
      </c>
      <c r="H22" s="121">
        <v>442.65</v>
      </c>
      <c r="I22" s="121">
        <v>25</v>
      </c>
      <c r="J22" s="121">
        <v>1148</v>
      </c>
      <c r="K22" s="121">
        <v>1216</v>
      </c>
      <c r="L22" s="121">
        <v>0</v>
      </c>
      <c r="M22" s="121">
        <f t="shared" si="0"/>
        <v>2831.65</v>
      </c>
      <c r="N22" s="122">
        <f t="shared" si="1"/>
        <v>37168.35</v>
      </c>
      <c r="O22" s="99"/>
      <c r="P22" s="99"/>
    </row>
    <row r="23" spans="1:16" ht="33.75" customHeight="1" x14ac:dyDescent="0.45">
      <c r="A23" s="9">
        <v>16</v>
      </c>
      <c r="B23" s="110" t="s">
        <v>48</v>
      </c>
      <c r="C23" s="110" t="s">
        <v>208</v>
      </c>
      <c r="D23" s="110" t="s">
        <v>49</v>
      </c>
      <c r="E23" s="110" t="s">
        <v>19</v>
      </c>
      <c r="F23" s="110" t="s">
        <v>189</v>
      </c>
      <c r="G23" s="120">
        <v>40000</v>
      </c>
      <c r="H23" s="121">
        <v>442.65</v>
      </c>
      <c r="I23" s="121">
        <v>25</v>
      </c>
      <c r="J23" s="121">
        <v>1148</v>
      </c>
      <c r="K23" s="121">
        <v>1216</v>
      </c>
      <c r="L23" s="121">
        <v>3676.71</v>
      </c>
      <c r="M23" s="121">
        <f t="shared" si="0"/>
        <v>6508.3600000000006</v>
      </c>
      <c r="N23" s="122">
        <f t="shared" si="1"/>
        <v>33491.64</v>
      </c>
    </row>
    <row r="24" spans="1:16" ht="33.75" customHeight="1" x14ac:dyDescent="0.45">
      <c r="A24" s="9">
        <v>17</v>
      </c>
      <c r="B24" s="110" t="s">
        <v>294</v>
      </c>
      <c r="C24" s="110" t="s">
        <v>223</v>
      </c>
      <c r="D24" s="110" t="s">
        <v>297</v>
      </c>
      <c r="E24" s="110" t="s">
        <v>19</v>
      </c>
      <c r="F24" s="110" t="s">
        <v>189</v>
      </c>
      <c r="G24" s="158">
        <v>40000</v>
      </c>
      <c r="H24" s="122">
        <v>442.65</v>
      </c>
      <c r="I24" s="122">
        <v>25</v>
      </c>
      <c r="J24" s="122">
        <v>1148</v>
      </c>
      <c r="K24" s="122">
        <v>1216</v>
      </c>
      <c r="L24" s="122">
        <v>0</v>
      </c>
      <c r="M24" s="122">
        <f t="shared" si="0"/>
        <v>2831.65</v>
      </c>
      <c r="N24" s="122">
        <f t="shared" si="1"/>
        <v>37168.35</v>
      </c>
    </row>
    <row r="25" spans="1:16" ht="33.75" customHeight="1" x14ac:dyDescent="0.45">
      <c r="A25" s="9">
        <v>18</v>
      </c>
      <c r="B25" s="110" t="s">
        <v>62</v>
      </c>
      <c r="C25" s="110" t="s">
        <v>211</v>
      </c>
      <c r="D25" s="110" t="s">
        <v>75</v>
      </c>
      <c r="E25" s="110" t="s">
        <v>19</v>
      </c>
      <c r="F25" s="110" t="s">
        <v>190</v>
      </c>
      <c r="G25" s="120">
        <v>40000</v>
      </c>
      <c r="H25" s="121">
        <v>442.65</v>
      </c>
      <c r="I25" s="121">
        <v>25</v>
      </c>
      <c r="J25" s="121">
        <v>1148</v>
      </c>
      <c r="K25" s="121">
        <v>1216</v>
      </c>
      <c r="L25" s="121">
        <v>0</v>
      </c>
      <c r="M25" s="121">
        <v>2831.65</v>
      </c>
      <c r="N25" s="122">
        <f t="shared" ref="N25" si="9">+G25-M25</f>
        <v>37168.35</v>
      </c>
    </row>
    <row r="26" spans="1:16" ht="33.75" customHeight="1" x14ac:dyDescent="0.45">
      <c r="A26" s="9">
        <v>19</v>
      </c>
      <c r="B26" s="110" t="s">
        <v>56</v>
      </c>
      <c r="C26" s="110" t="s">
        <v>213</v>
      </c>
      <c r="D26" s="110" t="s">
        <v>60</v>
      </c>
      <c r="E26" s="110" t="s">
        <v>27</v>
      </c>
      <c r="F26" s="110" t="s">
        <v>190</v>
      </c>
      <c r="G26" s="120">
        <v>35000</v>
      </c>
      <c r="H26" s="121">
        <v>0</v>
      </c>
      <c r="I26" s="121">
        <v>25</v>
      </c>
      <c r="J26" s="121">
        <v>1004.5</v>
      </c>
      <c r="K26" s="121">
        <v>1064</v>
      </c>
      <c r="L26" s="121">
        <v>789</v>
      </c>
      <c r="M26" s="121">
        <f t="shared" si="0"/>
        <v>2882.5</v>
      </c>
      <c r="N26" s="122">
        <f t="shared" si="1"/>
        <v>32117.5</v>
      </c>
    </row>
    <row r="27" spans="1:16" ht="33.75" customHeight="1" x14ac:dyDescent="0.45">
      <c r="A27" s="9">
        <v>20</v>
      </c>
      <c r="B27" s="110" t="s">
        <v>57</v>
      </c>
      <c r="C27" s="110" t="s">
        <v>58</v>
      </c>
      <c r="D27" s="110" t="s">
        <v>38</v>
      </c>
      <c r="E27" s="110" t="s">
        <v>19</v>
      </c>
      <c r="F27" s="110" t="s">
        <v>190</v>
      </c>
      <c r="G27" s="120">
        <v>35000</v>
      </c>
      <c r="H27" s="121">
        <v>0</v>
      </c>
      <c r="I27" s="121">
        <v>25</v>
      </c>
      <c r="J27" s="121">
        <v>1004.5</v>
      </c>
      <c r="K27" s="121">
        <v>1064</v>
      </c>
      <c r="L27" s="173">
        <v>1139</v>
      </c>
      <c r="M27" s="121">
        <f t="shared" si="0"/>
        <v>3232.5</v>
      </c>
      <c r="N27" s="122">
        <f t="shared" si="1"/>
        <v>31767.5</v>
      </c>
    </row>
    <row r="28" spans="1:16" ht="33.75" customHeight="1" x14ac:dyDescent="0.45">
      <c r="A28" s="9">
        <v>21</v>
      </c>
      <c r="B28" s="110" t="s">
        <v>59</v>
      </c>
      <c r="C28" s="110" t="s">
        <v>223</v>
      </c>
      <c r="D28" s="110" t="s">
        <v>60</v>
      </c>
      <c r="E28" s="110" t="s">
        <v>19</v>
      </c>
      <c r="F28" s="110" t="s">
        <v>189</v>
      </c>
      <c r="G28" s="120">
        <v>35000</v>
      </c>
      <c r="H28" s="121">
        <v>0</v>
      </c>
      <c r="I28" s="121">
        <v>25</v>
      </c>
      <c r="J28" s="121">
        <v>1004.5</v>
      </c>
      <c r="K28" s="121">
        <v>1064</v>
      </c>
      <c r="L28" s="121">
        <v>0</v>
      </c>
      <c r="M28" s="121">
        <f t="shared" si="0"/>
        <v>2093.5</v>
      </c>
      <c r="N28" s="122">
        <f t="shared" si="1"/>
        <v>32906.5</v>
      </c>
    </row>
    <row r="29" spans="1:16" ht="33.75" customHeight="1" x14ac:dyDescent="0.45">
      <c r="A29" s="9">
        <v>22</v>
      </c>
      <c r="B29" s="110" t="s">
        <v>61</v>
      </c>
      <c r="C29" s="110" t="s">
        <v>213</v>
      </c>
      <c r="D29" s="110" t="s">
        <v>307</v>
      </c>
      <c r="E29" s="110" t="s">
        <v>27</v>
      </c>
      <c r="F29" s="110" t="s">
        <v>189</v>
      </c>
      <c r="G29" s="120">
        <v>35000</v>
      </c>
      <c r="H29" s="121">
        <v>0</v>
      </c>
      <c r="I29" s="121">
        <v>25</v>
      </c>
      <c r="J29" s="121">
        <v>1004.5</v>
      </c>
      <c r="K29" s="121">
        <v>1064</v>
      </c>
      <c r="L29" s="121">
        <v>1365.02</v>
      </c>
      <c r="M29" s="121">
        <f t="shared" si="0"/>
        <v>3458.52</v>
      </c>
      <c r="N29" s="122">
        <f t="shared" si="1"/>
        <v>31541.48</v>
      </c>
    </row>
    <row r="30" spans="1:16" ht="33.75" customHeight="1" x14ac:dyDescent="0.45">
      <c r="A30" s="9">
        <v>23</v>
      </c>
      <c r="B30" s="110" t="s">
        <v>63</v>
      </c>
      <c r="C30" s="110" t="s">
        <v>223</v>
      </c>
      <c r="D30" s="110" t="s">
        <v>60</v>
      </c>
      <c r="E30" s="110" t="s">
        <v>19</v>
      </c>
      <c r="F30" s="110" t="s">
        <v>189</v>
      </c>
      <c r="G30" s="120">
        <v>35000</v>
      </c>
      <c r="H30" s="121">
        <v>0</v>
      </c>
      <c r="I30" s="121">
        <v>25</v>
      </c>
      <c r="J30" s="121">
        <v>1004.5</v>
      </c>
      <c r="K30" s="121">
        <v>1064</v>
      </c>
      <c r="L30" s="121">
        <v>0</v>
      </c>
      <c r="M30" s="121">
        <f t="shared" si="0"/>
        <v>2093.5</v>
      </c>
      <c r="N30" s="122">
        <f t="shared" si="1"/>
        <v>32906.5</v>
      </c>
    </row>
    <row r="31" spans="1:16" ht="33.75" customHeight="1" x14ac:dyDescent="0.45">
      <c r="A31" s="9">
        <v>24</v>
      </c>
      <c r="B31" s="114" t="s">
        <v>55</v>
      </c>
      <c r="C31" s="110" t="s">
        <v>308</v>
      </c>
      <c r="D31" s="110" t="s">
        <v>46</v>
      </c>
      <c r="E31" s="110" t="s">
        <v>19</v>
      </c>
      <c r="F31" s="110" t="s">
        <v>190</v>
      </c>
      <c r="G31" s="120">
        <v>35000</v>
      </c>
      <c r="H31" s="121">
        <v>0</v>
      </c>
      <c r="I31" s="121">
        <v>25</v>
      </c>
      <c r="J31" s="121">
        <v>1004.5</v>
      </c>
      <c r="K31" s="121">
        <v>1064</v>
      </c>
      <c r="L31" s="121">
        <v>0</v>
      </c>
      <c r="M31" s="121">
        <f t="shared" si="0"/>
        <v>2093.5</v>
      </c>
      <c r="N31" s="122">
        <f t="shared" si="1"/>
        <v>32906.5</v>
      </c>
    </row>
    <row r="32" spans="1:16" ht="33.75" customHeight="1" x14ac:dyDescent="0.45">
      <c r="A32" s="9">
        <v>25</v>
      </c>
      <c r="B32" s="114" t="s">
        <v>54</v>
      </c>
      <c r="C32" s="110" t="s">
        <v>212</v>
      </c>
      <c r="D32" s="110" t="s">
        <v>166</v>
      </c>
      <c r="E32" s="110" t="s">
        <v>19</v>
      </c>
      <c r="F32" s="110" t="s">
        <v>190</v>
      </c>
      <c r="G32" s="120">
        <v>35000</v>
      </c>
      <c r="H32" s="121">
        <v>0</v>
      </c>
      <c r="I32" s="121">
        <v>25</v>
      </c>
      <c r="J32" s="121">
        <v>1004.5</v>
      </c>
      <c r="K32" s="121">
        <v>1064</v>
      </c>
      <c r="L32" s="121">
        <v>0</v>
      </c>
      <c r="M32" s="121">
        <f t="shared" si="0"/>
        <v>2093.5</v>
      </c>
      <c r="N32" s="122">
        <f t="shared" si="1"/>
        <v>32906.5</v>
      </c>
    </row>
    <row r="33" spans="1:16" ht="33.75" customHeight="1" x14ac:dyDescent="0.45">
      <c r="A33" s="9">
        <v>26</v>
      </c>
      <c r="B33" s="110" t="s">
        <v>81</v>
      </c>
      <c r="C33" s="110" t="s">
        <v>82</v>
      </c>
      <c r="D33" s="110" t="s">
        <v>60</v>
      </c>
      <c r="E33" s="110" t="s">
        <v>19</v>
      </c>
      <c r="F33" s="110" t="s">
        <v>190</v>
      </c>
      <c r="G33" s="158">
        <v>35000</v>
      </c>
      <c r="H33" s="122">
        <v>0</v>
      </c>
      <c r="I33" s="122">
        <v>25</v>
      </c>
      <c r="J33" s="122">
        <v>1004.5</v>
      </c>
      <c r="K33" s="122">
        <v>1064</v>
      </c>
      <c r="L33" s="122">
        <v>0</v>
      </c>
      <c r="M33" s="122">
        <f t="shared" ref="M33:M41" si="10">+H33+I33+J33+K33+L33</f>
        <v>2093.5</v>
      </c>
      <c r="N33" s="122">
        <f t="shared" ref="N33:N41" si="11">+G33-M33</f>
        <v>32906.5</v>
      </c>
    </row>
    <row r="34" spans="1:16" ht="33.75" customHeight="1" x14ac:dyDescent="0.45">
      <c r="A34" s="9">
        <v>27</v>
      </c>
      <c r="B34" s="110" t="s">
        <v>200</v>
      </c>
      <c r="C34" s="110" t="s">
        <v>216</v>
      </c>
      <c r="D34" s="110" t="s">
        <v>315</v>
      </c>
      <c r="E34" s="110" t="s">
        <v>19</v>
      </c>
      <c r="F34" s="110" t="s">
        <v>190</v>
      </c>
      <c r="G34" s="120">
        <v>35000</v>
      </c>
      <c r="H34" s="121">
        <v>0</v>
      </c>
      <c r="I34" s="121">
        <v>25</v>
      </c>
      <c r="J34" s="122">
        <v>1004.5</v>
      </c>
      <c r="K34" s="122">
        <v>1064</v>
      </c>
      <c r="L34" s="121">
        <v>0</v>
      </c>
      <c r="M34" s="122">
        <f t="shared" si="10"/>
        <v>2093.5</v>
      </c>
      <c r="N34" s="122">
        <f t="shared" si="11"/>
        <v>32906.5</v>
      </c>
      <c r="O34" s="99"/>
      <c r="P34" s="99"/>
    </row>
    <row r="35" spans="1:16" ht="33.75" customHeight="1" x14ac:dyDescent="0.45">
      <c r="A35" s="9">
        <v>28</v>
      </c>
      <c r="B35" s="110" t="s">
        <v>69</v>
      </c>
      <c r="C35" s="110" t="s">
        <v>272</v>
      </c>
      <c r="D35" s="110" t="s">
        <v>273</v>
      </c>
      <c r="E35" s="110" t="s">
        <v>27</v>
      </c>
      <c r="F35" s="110" t="s">
        <v>189</v>
      </c>
      <c r="G35" s="120">
        <v>35000</v>
      </c>
      <c r="H35" s="121">
        <v>0</v>
      </c>
      <c r="I35" s="121">
        <v>25</v>
      </c>
      <c r="J35" s="122">
        <v>1004.5</v>
      </c>
      <c r="K35" s="122">
        <v>1064</v>
      </c>
      <c r="L35" s="121">
        <v>0</v>
      </c>
      <c r="M35" s="122">
        <f t="shared" si="10"/>
        <v>2093.5</v>
      </c>
      <c r="N35" s="122">
        <f t="shared" si="11"/>
        <v>32906.5</v>
      </c>
    </row>
    <row r="36" spans="1:16" ht="33.75" customHeight="1" x14ac:dyDescent="0.45">
      <c r="A36" s="9">
        <v>29</v>
      </c>
      <c r="B36" s="110" t="s">
        <v>274</v>
      </c>
      <c r="C36" s="110" t="s">
        <v>209</v>
      </c>
      <c r="D36" s="110" t="s">
        <v>60</v>
      </c>
      <c r="E36" s="110" t="s">
        <v>19</v>
      </c>
      <c r="F36" s="110" t="s">
        <v>190</v>
      </c>
      <c r="G36" s="120">
        <v>35000</v>
      </c>
      <c r="H36" s="121">
        <v>0</v>
      </c>
      <c r="I36" s="121">
        <v>25</v>
      </c>
      <c r="J36" s="122">
        <v>1004.5</v>
      </c>
      <c r="K36" s="122">
        <v>1064</v>
      </c>
      <c r="L36" s="121">
        <v>0</v>
      </c>
      <c r="M36" s="122">
        <f t="shared" si="10"/>
        <v>2093.5</v>
      </c>
      <c r="N36" s="122">
        <f t="shared" si="11"/>
        <v>32906.5</v>
      </c>
      <c r="O36" s="99"/>
      <c r="P36" s="99"/>
    </row>
    <row r="37" spans="1:16" ht="33.75" customHeight="1" x14ac:dyDescent="0.45">
      <c r="A37" s="9">
        <v>30</v>
      </c>
      <c r="B37" s="110" t="s">
        <v>295</v>
      </c>
      <c r="C37" s="110" t="s">
        <v>298</v>
      </c>
      <c r="D37" s="110" t="s">
        <v>299</v>
      </c>
      <c r="E37" s="110" t="s">
        <v>19</v>
      </c>
      <c r="F37" s="110" t="s">
        <v>190</v>
      </c>
      <c r="G37" s="120">
        <v>35000</v>
      </c>
      <c r="H37" s="121">
        <v>0</v>
      </c>
      <c r="I37" s="121">
        <v>25</v>
      </c>
      <c r="J37" s="122">
        <v>1004.5</v>
      </c>
      <c r="K37" s="122">
        <v>1064</v>
      </c>
      <c r="L37" s="121">
        <v>0</v>
      </c>
      <c r="M37" s="122">
        <f t="shared" si="10"/>
        <v>2093.5</v>
      </c>
      <c r="N37" s="122">
        <f t="shared" si="11"/>
        <v>32906.5</v>
      </c>
      <c r="O37" s="99"/>
      <c r="P37" s="99"/>
    </row>
    <row r="38" spans="1:16" ht="33.75" customHeight="1" x14ac:dyDescent="0.45">
      <c r="A38" s="9">
        <v>31</v>
      </c>
      <c r="B38" s="110" t="s">
        <v>293</v>
      </c>
      <c r="C38" s="110" t="s">
        <v>296</v>
      </c>
      <c r="D38" s="110" t="s">
        <v>334</v>
      </c>
      <c r="E38" s="110" t="s">
        <v>19</v>
      </c>
      <c r="F38" s="110" t="s">
        <v>189</v>
      </c>
      <c r="G38" s="120">
        <v>35000</v>
      </c>
      <c r="H38" s="121">
        <v>0</v>
      </c>
      <c r="I38" s="121">
        <v>25</v>
      </c>
      <c r="J38" s="122">
        <v>1004.5</v>
      </c>
      <c r="K38" s="122">
        <v>1064</v>
      </c>
      <c r="L38" s="121">
        <v>0</v>
      </c>
      <c r="M38" s="122">
        <f t="shared" si="10"/>
        <v>2093.5</v>
      </c>
      <c r="N38" s="122">
        <f t="shared" si="11"/>
        <v>32906.5</v>
      </c>
      <c r="O38" s="99"/>
      <c r="P38" s="99"/>
    </row>
    <row r="39" spans="1:16" ht="33.75" customHeight="1" x14ac:dyDescent="0.45">
      <c r="A39" s="9">
        <v>32</v>
      </c>
      <c r="B39" s="110" t="s">
        <v>324</v>
      </c>
      <c r="C39" s="110" t="s">
        <v>305</v>
      </c>
      <c r="D39" s="110" t="s">
        <v>49</v>
      </c>
      <c r="E39" s="110" t="s">
        <v>19</v>
      </c>
      <c r="F39" s="110" t="s">
        <v>189</v>
      </c>
      <c r="G39" s="120">
        <v>35000</v>
      </c>
      <c r="H39" s="121">
        <f>-I3825</f>
        <v>0</v>
      </c>
      <c r="I39" s="121">
        <v>25</v>
      </c>
      <c r="J39" s="122">
        <v>1004.5</v>
      </c>
      <c r="K39" s="122">
        <v>1064</v>
      </c>
      <c r="L39" s="121">
        <f>-M380</f>
        <v>0</v>
      </c>
      <c r="M39" s="122">
        <f t="shared" si="10"/>
        <v>2093.5</v>
      </c>
      <c r="N39" s="122">
        <f t="shared" si="11"/>
        <v>32906.5</v>
      </c>
      <c r="O39" s="99"/>
      <c r="P39" s="99"/>
    </row>
    <row r="40" spans="1:16" ht="33.75" customHeight="1" x14ac:dyDescent="0.45">
      <c r="A40" s="9">
        <v>33</v>
      </c>
      <c r="B40" s="110" t="s">
        <v>372</v>
      </c>
      <c r="C40" s="110" t="s">
        <v>234</v>
      </c>
      <c r="D40" s="110" t="s">
        <v>60</v>
      </c>
      <c r="E40" s="110" t="s">
        <v>19</v>
      </c>
      <c r="F40" s="110" t="s">
        <v>189</v>
      </c>
      <c r="G40" s="120">
        <v>35000</v>
      </c>
      <c r="H40" s="121">
        <f>-I3826</f>
        <v>0</v>
      </c>
      <c r="I40" s="121">
        <v>25</v>
      </c>
      <c r="J40" s="122">
        <v>1004.5</v>
      </c>
      <c r="K40" s="122">
        <v>1064</v>
      </c>
      <c r="L40" s="121">
        <f>-M381</f>
        <v>0</v>
      </c>
      <c r="M40" s="122">
        <f t="shared" si="10"/>
        <v>2093.5</v>
      </c>
      <c r="N40" s="122">
        <f t="shared" si="11"/>
        <v>32906.5</v>
      </c>
      <c r="O40" s="99"/>
      <c r="P40" s="99"/>
    </row>
    <row r="41" spans="1:16" ht="33.75" customHeight="1" x14ac:dyDescent="0.45">
      <c r="A41" s="9">
        <v>34</v>
      </c>
      <c r="B41" s="110" t="s">
        <v>67</v>
      </c>
      <c r="C41" s="110" t="s">
        <v>209</v>
      </c>
      <c r="D41" s="110" t="s">
        <v>60</v>
      </c>
      <c r="E41" s="110" t="s">
        <v>19</v>
      </c>
      <c r="F41" s="110" t="s">
        <v>190</v>
      </c>
      <c r="G41" s="120">
        <v>35000</v>
      </c>
      <c r="H41" s="121">
        <v>0</v>
      </c>
      <c r="I41" s="121">
        <v>25</v>
      </c>
      <c r="J41" s="121">
        <v>1004.5</v>
      </c>
      <c r="K41" s="121">
        <v>1064</v>
      </c>
      <c r="L41" s="121">
        <v>0</v>
      </c>
      <c r="M41" s="121">
        <f t="shared" si="10"/>
        <v>2093.5</v>
      </c>
      <c r="N41" s="122">
        <f t="shared" si="11"/>
        <v>32906.5</v>
      </c>
    </row>
    <row r="42" spans="1:16" ht="33.75" customHeight="1" x14ac:dyDescent="0.45">
      <c r="A42" s="9">
        <v>35</v>
      </c>
      <c r="B42" s="110" t="s">
        <v>65</v>
      </c>
      <c r="C42" s="110" t="s">
        <v>208</v>
      </c>
      <c r="D42" s="110" t="s">
        <v>49</v>
      </c>
      <c r="E42" s="110" t="s">
        <v>19</v>
      </c>
      <c r="F42" s="110" t="s">
        <v>189</v>
      </c>
      <c r="G42" s="120">
        <v>31500</v>
      </c>
      <c r="H42" s="121">
        <v>0</v>
      </c>
      <c r="I42" s="121">
        <v>25</v>
      </c>
      <c r="J42" s="121">
        <v>904.05</v>
      </c>
      <c r="K42" s="121">
        <v>957.6</v>
      </c>
      <c r="L42" s="121">
        <v>1577.45</v>
      </c>
      <c r="M42" s="121">
        <f t="shared" ref="M42:M73" si="12">+H42+I42+J42+K42+L42</f>
        <v>3464.1000000000004</v>
      </c>
      <c r="N42" s="122">
        <f t="shared" ref="N42:N74" si="13">+G42-M42</f>
        <v>28035.9</v>
      </c>
    </row>
    <row r="43" spans="1:16" ht="30" customHeight="1" x14ac:dyDescent="0.45">
      <c r="A43" s="9">
        <v>36</v>
      </c>
      <c r="B43" s="110" t="s">
        <v>245</v>
      </c>
      <c r="C43" s="110" t="s">
        <v>234</v>
      </c>
      <c r="D43" s="110" t="s">
        <v>60</v>
      </c>
      <c r="E43" s="110" t="s">
        <v>19</v>
      </c>
      <c r="F43" s="110" t="s">
        <v>189</v>
      </c>
      <c r="G43" s="158">
        <v>30000</v>
      </c>
      <c r="H43" s="122">
        <v>0</v>
      </c>
      <c r="I43" s="122">
        <v>25</v>
      </c>
      <c r="J43" s="122">
        <v>861</v>
      </c>
      <c r="K43" s="122">
        <v>912</v>
      </c>
      <c r="L43" s="122">
        <v>0</v>
      </c>
      <c r="M43" s="122">
        <v>1798</v>
      </c>
      <c r="N43" s="122">
        <f t="shared" ref="N43:N51" si="14">+G43-M43</f>
        <v>28202</v>
      </c>
    </row>
    <row r="44" spans="1:16" ht="33.75" customHeight="1" x14ac:dyDescent="0.45">
      <c r="A44" s="9">
        <v>37</v>
      </c>
      <c r="B44" s="110" t="s">
        <v>252</v>
      </c>
      <c r="C44" s="110" t="s">
        <v>234</v>
      </c>
      <c r="D44" s="110" t="s">
        <v>46</v>
      </c>
      <c r="E44" s="110" t="s">
        <v>19</v>
      </c>
      <c r="F44" s="110" t="s">
        <v>190</v>
      </c>
      <c r="G44" s="158">
        <v>30000</v>
      </c>
      <c r="H44" s="122">
        <v>0</v>
      </c>
      <c r="I44" s="122">
        <v>25</v>
      </c>
      <c r="J44" s="122">
        <v>861</v>
      </c>
      <c r="K44" s="122">
        <v>912</v>
      </c>
      <c r="L44" s="122">
        <v>0</v>
      </c>
      <c r="M44" s="122">
        <v>1798</v>
      </c>
      <c r="N44" s="122">
        <f t="shared" si="14"/>
        <v>28202</v>
      </c>
    </row>
    <row r="45" spans="1:16" ht="33.75" customHeight="1" x14ac:dyDescent="0.45">
      <c r="A45" s="9">
        <v>38</v>
      </c>
      <c r="B45" s="110" t="s">
        <v>253</v>
      </c>
      <c r="C45" s="110" t="s">
        <v>305</v>
      </c>
      <c r="D45" s="110" t="s">
        <v>87</v>
      </c>
      <c r="E45" s="110" t="s">
        <v>19</v>
      </c>
      <c r="F45" s="110" t="s">
        <v>189</v>
      </c>
      <c r="G45" s="158">
        <v>30000</v>
      </c>
      <c r="H45" s="122">
        <v>0</v>
      </c>
      <c r="I45" s="122">
        <v>25</v>
      </c>
      <c r="J45" s="122">
        <v>861</v>
      </c>
      <c r="K45" s="122">
        <v>912</v>
      </c>
      <c r="L45" s="122">
        <v>0</v>
      </c>
      <c r="M45" s="122">
        <v>1798</v>
      </c>
      <c r="N45" s="122">
        <f t="shared" si="14"/>
        <v>28202</v>
      </c>
    </row>
    <row r="46" spans="1:16" ht="33.75" customHeight="1" x14ac:dyDescent="0.45">
      <c r="A46" s="9">
        <v>39</v>
      </c>
      <c r="B46" s="110" t="s">
        <v>286</v>
      </c>
      <c r="C46" s="110" t="s">
        <v>72</v>
      </c>
      <c r="D46" s="110" t="s">
        <v>60</v>
      </c>
      <c r="E46" s="110" t="s">
        <v>19</v>
      </c>
      <c r="F46" s="110" t="s">
        <v>190</v>
      </c>
      <c r="G46" s="158">
        <v>30000</v>
      </c>
      <c r="H46" s="122">
        <v>0</v>
      </c>
      <c r="I46" s="122">
        <v>25</v>
      </c>
      <c r="J46" s="122">
        <v>861</v>
      </c>
      <c r="K46" s="122">
        <v>912</v>
      </c>
      <c r="L46" s="122">
        <v>0</v>
      </c>
      <c r="M46" s="122">
        <v>1798</v>
      </c>
      <c r="N46" s="122">
        <f t="shared" si="14"/>
        <v>28202</v>
      </c>
    </row>
    <row r="47" spans="1:16" ht="33.75" customHeight="1" x14ac:dyDescent="0.45">
      <c r="A47" s="9">
        <v>40</v>
      </c>
      <c r="B47" s="110" t="s">
        <v>287</v>
      </c>
      <c r="C47" s="110" t="s">
        <v>288</v>
      </c>
      <c r="D47" s="110" t="s">
        <v>46</v>
      </c>
      <c r="E47" s="110" t="s">
        <v>19</v>
      </c>
      <c r="F47" s="110" t="s">
        <v>190</v>
      </c>
      <c r="G47" s="158">
        <v>30000</v>
      </c>
      <c r="H47" s="122">
        <v>0</v>
      </c>
      <c r="I47" s="122">
        <v>25</v>
      </c>
      <c r="J47" s="122">
        <v>861</v>
      </c>
      <c r="K47" s="122">
        <v>912</v>
      </c>
      <c r="L47" s="122">
        <v>0</v>
      </c>
      <c r="M47" s="122">
        <v>1798</v>
      </c>
      <c r="N47" s="122">
        <f t="shared" si="14"/>
        <v>28202</v>
      </c>
    </row>
    <row r="48" spans="1:16" ht="33.75" customHeight="1" x14ac:dyDescent="0.45">
      <c r="A48" s="9">
        <v>41</v>
      </c>
      <c r="B48" s="110" t="s">
        <v>184</v>
      </c>
      <c r="C48" s="110" t="s">
        <v>333</v>
      </c>
      <c r="D48" s="110" t="s">
        <v>78</v>
      </c>
      <c r="E48" s="110" t="s">
        <v>19</v>
      </c>
      <c r="F48" s="110" t="s">
        <v>190</v>
      </c>
      <c r="G48" s="120">
        <v>30000</v>
      </c>
      <c r="H48" s="121">
        <v>0</v>
      </c>
      <c r="I48" s="121">
        <v>25</v>
      </c>
      <c r="J48" s="121">
        <v>861</v>
      </c>
      <c r="K48" s="121">
        <v>912</v>
      </c>
      <c r="L48" s="121">
        <v>0</v>
      </c>
      <c r="M48" s="121">
        <f>+H48+I48+J48+K48+L48</f>
        <v>1798</v>
      </c>
      <c r="N48" s="122">
        <f t="shared" si="14"/>
        <v>28202</v>
      </c>
    </row>
    <row r="49" spans="1:16" ht="33.75" customHeight="1" x14ac:dyDescent="0.45">
      <c r="A49" s="9">
        <v>42</v>
      </c>
      <c r="B49" s="110" t="s">
        <v>332</v>
      </c>
      <c r="C49" s="110" t="s">
        <v>333</v>
      </c>
      <c r="D49" s="110" t="s">
        <v>78</v>
      </c>
      <c r="E49" s="110" t="s">
        <v>19</v>
      </c>
      <c r="F49" s="110" t="s">
        <v>190</v>
      </c>
      <c r="G49" s="120">
        <v>30000</v>
      </c>
      <c r="H49" s="121">
        <v>0</v>
      </c>
      <c r="I49" s="121">
        <v>25</v>
      </c>
      <c r="J49" s="121">
        <v>861</v>
      </c>
      <c r="K49" s="121">
        <v>912</v>
      </c>
      <c r="L49" s="121">
        <v>0</v>
      </c>
      <c r="M49" s="121">
        <f>+H49+I49+J49+K49+L49</f>
        <v>1798</v>
      </c>
      <c r="N49" s="122">
        <f t="shared" si="14"/>
        <v>28202</v>
      </c>
    </row>
    <row r="50" spans="1:16" ht="33.75" customHeight="1" x14ac:dyDescent="0.45">
      <c r="A50" s="9">
        <v>43</v>
      </c>
      <c r="B50" s="110" t="s">
        <v>306</v>
      </c>
      <c r="C50" s="110" t="s">
        <v>214</v>
      </c>
      <c r="D50" s="110" t="s">
        <v>46</v>
      </c>
      <c r="E50" s="110" t="s">
        <v>19</v>
      </c>
      <c r="F50" s="110" t="s">
        <v>190</v>
      </c>
      <c r="G50" s="120">
        <v>30000</v>
      </c>
      <c r="H50" s="121">
        <v>0</v>
      </c>
      <c r="I50" s="121">
        <v>25</v>
      </c>
      <c r="J50" s="121">
        <v>861</v>
      </c>
      <c r="K50" s="121">
        <v>912</v>
      </c>
      <c r="L50" s="121">
        <v>0</v>
      </c>
      <c r="M50" s="121">
        <f t="shared" ref="M50" si="15">+H50+I50+J50+K50+L50</f>
        <v>1798</v>
      </c>
      <c r="N50" s="122">
        <f t="shared" si="14"/>
        <v>28202</v>
      </c>
    </row>
    <row r="51" spans="1:16" ht="33.75" customHeight="1" x14ac:dyDescent="0.45">
      <c r="A51" s="9">
        <v>44</v>
      </c>
      <c r="B51" s="110" t="s">
        <v>79</v>
      </c>
      <c r="C51" s="110" t="s">
        <v>233</v>
      </c>
      <c r="D51" s="110" t="s">
        <v>46</v>
      </c>
      <c r="E51" s="110" t="s">
        <v>19</v>
      </c>
      <c r="F51" s="110" t="s">
        <v>190</v>
      </c>
      <c r="G51" s="120">
        <v>30000</v>
      </c>
      <c r="H51" s="121">
        <v>0</v>
      </c>
      <c r="I51" s="121">
        <v>25</v>
      </c>
      <c r="J51" s="121">
        <v>861</v>
      </c>
      <c r="K51" s="121">
        <v>912</v>
      </c>
      <c r="L51" s="121">
        <v>0</v>
      </c>
      <c r="M51" s="121">
        <v>1798</v>
      </c>
      <c r="N51" s="122">
        <f t="shared" si="14"/>
        <v>28202</v>
      </c>
    </row>
    <row r="52" spans="1:16" ht="33.75" customHeight="1" x14ac:dyDescent="0.45">
      <c r="A52" s="9">
        <v>45</v>
      </c>
      <c r="B52" s="110" t="s">
        <v>71</v>
      </c>
      <c r="C52" s="110" t="s">
        <v>213</v>
      </c>
      <c r="D52" s="110" t="s">
        <v>46</v>
      </c>
      <c r="E52" s="110" t="s">
        <v>27</v>
      </c>
      <c r="F52" s="110" t="s">
        <v>190</v>
      </c>
      <c r="G52" s="120">
        <v>28665</v>
      </c>
      <c r="H52" s="121">
        <v>0</v>
      </c>
      <c r="I52" s="121">
        <v>25</v>
      </c>
      <c r="J52" s="121">
        <v>822.69</v>
      </c>
      <c r="K52" s="121">
        <v>871.42</v>
      </c>
      <c r="L52" s="173">
        <v>1365.02</v>
      </c>
      <c r="M52" s="121">
        <f t="shared" si="12"/>
        <v>3084.13</v>
      </c>
      <c r="N52" s="122">
        <f t="shared" si="13"/>
        <v>25580.87</v>
      </c>
    </row>
    <row r="53" spans="1:16" ht="33.75" customHeight="1" x14ac:dyDescent="0.45">
      <c r="A53" s="9">
        <v>46</v>
      </c>
      <c r="B53" s="110" t="s">
        <v>70</v>
      </c>
      <c r="C53" s="110" t="s">
        <v>231</v>
      </c>
      <c r="D53" s="110" t="s">
        <v>166</v>
      </c>
      <c r="E53" s="110" t="s">
        <v>19</v>
      </c>
      <c r="F53" s="110" t="s">
        <v>190</v>
      </c>
      <c r="G53" s="120">
        <v>28000</v>
      </c>
      <c r="H53" s="121">
        <v>0</v>
      </c>
      <c r="I53" s="121">
        <v>25</v>
      </c>
      <c r="J53" s="121">
        <v>803.6</v>
      </c>
      <c r="K53" s="121">
        <v>851.2</v>
      </c>
      <c r="L53" s="121">
        <v>0</v>
      </c>
      <c r="M53" s="121">
        <f t="shared" si="12"/>
        <v>1679.8000000000002</v>
      </c>
      <c r="N53" s="122">
        <f t="shared" si="13"/>
        <v>26320.2</v>
      </c>
    </row>
    <row r="54" spans="1:16" ht="33.75" customHeight="1" x14ac:dyDescent="0.45">
      <c r="A54" s="9">
        <v>47</v>
      </c>
      <c r="B54" s="110" t="s">
        <v>73</v>
      </c>
      <c r="C54" s="110" t="s">
        <v>229</v>
      </c>
      <c r="D54" s="70" t="s">
        <v>51</v>
      </c>
      <c r="E54" s="110" t="s">
        <v>19</v>
      </c>
      <c r="F54" s="110" t="s">
        <v>189</v>
      </c>
      <c r="G54" s="120">
        <v>26500</v>
      </c>
      <c r="H54" s="121">
        <v>0</v>
      </c>
      <c r="I54" s="121">
        <v>25</v>
      </c>
      <c r="J54" s="121">
        <v>760.55</v>
      </c>
      <c r="K54" s="121">
        <v>805.6</v>
      </c>
      <c r="L54" s="121">
        <v>0</v>
      </c>
      <c r="M54" s="121">
        <f t="shared" si="12"/>
        <v>1591.15</v>
      </c>
      <c r="N54" s="122">
        <f t="shared" si="13"/>
        <v>24908.85</v>
      </c>
    </row>
    <row r="55" spans="1:16" ht="33.75" customHeight="1" x14ac:dyDescent="0.45">
      <c r="A55" s="9">
        <v>48</v>
      </c>
      <c r="B55" s="110" t="s">
        <v>74</v>
      </c>
      <c r="C55" s="110" t="s">
        <v>208</v>
      </c>
      <c r="D55" s="110" t="s">
        <v>75</v>
      </c>
      <c r="E55" s="110" t="s">
        <v>19</v>
      </c>
      <c r="F55" s="110" t="s">
        <v>190</v>
      </c>
      <c r="G55" s="120">
        <v>25000</v>
      </c>
      <c r="H55" s="121">
        <v>0</v>
      </c>
      <c r="I55" s="121">
        <v>25</v>
      </c>
      <c r="J55" s="121">
        <v>717.5</v>
      </c>
      <c r="K55" s="121">
        <v>760</v>
      </c>
      <c r="L55" s="121">
        <v>0</v>
      </c>
      <c r="M55" s="121">
        <f t="shared" si="12"/>
        <v>1502.5</v>
      </c>
      <c r="N55" s="122">
        <f t="shared" si="13"/>
        <v>23497.5</v>
      </c>
    </row>
    <row r="56" spans="1:16" ht="33.75" customHeight="1" x14ac:dyDescent="0.45">
      <c r="A56" s="9">
        <v>49</v>
      </c>
      <c r="B56" s="110" t="s">
        <v>270</v>
      </c>
      <c r="C56" s="110" t="s">
        <v>208</v>
      </c>
      <c r="D56" s="110" t="s">
        <v>46</v>
      </c>
      <c r="E56" s="110" t="s">
        <v>19</v>
      </c>
      <c r="F56" s="110" t="s">
        <v>190</v>
      </c>
      <c r="G56" s="120">
        <v>25000</v>
      </c>
      <c r="H56" s="121">
        <v>0</v>
      </c>
      <c r="I56" s="121">
        <v>25</v>
      </c>
      <c r="J56" s="121">
        <v>717.5</v>
      </c>
      <c r="K56" s="121">
        <v>760</v>
      </c>
      <c r="L56" s="121">
        <v>0</v>
      </c>
      <c r="M56" s="121">
        <f>+H56+I56+J56+K56+L56</f>
        <v>1502.5</v>
      </c>
      <c r="N56" s="122">
        <f>+G56-M56</f>
        <v>23497.5</v>
      </c>
      <c r="O56" s="99"/>
      <c r="P56" s="99"/>
    </row>
    <row r="57" spans="1:16" ht="33.75" customHeight="1" x14ac:dyDescent="0.45">
      <c r="A57" s="9">
        <v>50</v>
      </c>
      <c r="B57" s="110" t="s">
        <v>271</v>
      </c>
      <c r="C57" s="110" t="s">
        <v>207</v>
      </c>
      <c r="D57" s="110" t="s">
        <v>46</v>
      </c>
      <c r="E57" s="110" t="s">
        <v>19</v>
      </c>
      <c r="F57" s="110" t="s">
        <v>190</v>
      </c>
      <c r="G57" s="120">
        <v>25000</v>
      </c>
      <c r="H57" s="121">
        <v>0</v>
      </c>
      <c r="I57" s="121">
        <v>25</v>
      </c>
      <c r="J57" s="121">
        <v>717.5</v>
      </c>
      <c r="K57" s="121">
        <v>760</v>
      </c>
      <c r="L57" s="121">
        <v>0</v>
      </c>
      <c r="M57" s="121">
        <f>+H57+I57+J57+K57+L57</f>
        <v>1502.5</v>
      </c>
      <c r="N57" s="122">
        <f>+G57-M57</f>
        <v>23497.5</v>
      </c>
      <c r="O57" s="99"/>
      <c r="P57" s="99"/>
    </row>
    <row r="58" spans="1:16" ht="33.75" customHeight="1" x14ac:dyDescent="0.45">
      <c r="A58" s="9">
        <v>51</v>
      </c>
      <c r="B58" s="110" t="s">
        <v>282</v>
      </c>
      <c r="C58" s="110" t="s">
        <v>279</v>
      </c>
      <c r="D58" s="110" t="s">
        <v>280</v>
      </c>
      <c r="E58" s="110" t="s">
        <v>19</v>
      </c>
      <c r="F58" s="110" t="s">
        <v>190</v>
      </c>
      <c r="G58" s="120">
        <v>25000</v>
      </c>
      <c r="H58" s="121">
        <v>0</v>
      </c>
      <c r="I58" s="121">
        <v>25</v>
      </c>
      <c r="J58" s="121">
        <v>717.5</v>
      </c>
      <c r="K58" s="121">
        <v>760</v>
      </c>
      <c r="L58" s="121">
        <v>1577.45</v>
      </c>
      <c r="M58" s="121">
        <f>+H58+I58+J58+K58+L58</f>
        <v>3079.95</v>
      </c>
      <c r="N58" s="122">
        <f>+G58-M58</f>
        <v>21920.05</v>
      </c>
      <c r="O58" s="99"/>
      <c r="P58" s="99"/>
    </row>
    <row r="59" spans="1:16" ht="33.75" customHeight="1" x14ac:dyDescent="0.45">
      <c r="A59" s="9">
        <v>52</v>
      </c>
      <c r="B59" s="110" t="s">
        <v>371</v>
      </c>
      <c r="C59" s="110" t="s">
        <v>209</v>
      </c>
      <c r="D59" s="110" t="s">
        <v>78</v>
      </c>
      <c r="E59" s="110" t="s">
        <v>19</v>
      </c>
      <c r="F59" s="110" t="s">
        <v>190</v>
      </c>
      <c r="G59" s="120">
        <v>25000</v>
      </c>
      <c r="H59" s="121">
        <v>0</v>
      </c>
      <c r="I59" s="121">
        <v>25</v>
      </c>
      <c r="J59" s="121">
        <v>717.5</v>
      </c>
      <c r="K59" s="121">
        <v>760</v>
      </c>
      <c r="L59" s="121">
        <v>0</v>
      </c>
      <c r="M59" s="121">
        <v>1502.5</v>
      </c>
      <c r="N59" s="122">
        <f>+G59-M59</f>
        <v>23497.5</v>
      </c>
      <c r="O59" s="99"/>
      <c r="P59" s="99"/>
    </row>
    <row r="60" spans="1:16" ht="33.75" customHeight="1" x14ac:dyDescent="0.45">
      <c r="A60" s="9">
        <v>53</v>
      </c>
      <c r="B60" s="110" t="s">
        <v>76</v>
      </c>
      <c r="C60" s="110" t="s">
        <v>213</v>
      </c>
      <c r="D60" s="110" t="s">
        <v>75</v>
      </c>
      <c r="E60" s="110" t="s">
        <v>27</v>
      </c>
      <c r="F60" s="110" t="s">
        <v>190</v>
      </c>
      <c r="G60" s="120">
        <v>23546.25</v>
      </c>
      <c r="H60" s="121">
        <v>0</v>
      </c>
      <c r="I60" s="121">
        <v>25</v>
      </c>
      <c r="J60" s="121">
        <v>675.78</v>
      </c>
      <c r="K60" s="121">
        <v>715.81</v>
      </c>
      <c r="L60" s="121">
        <v>0</v>
      </c>
      <c r="M60" s="121">
        <f t="shared" si="12"/>
        <v>1416.59</v>
      </c>
      <c r="N60" s="122">
        <f t="shared" si="13"/>
        <v>22129.66</v>
      </c>
    </row>
    <row r="61" spans="1:16" ht="33.75" customHeight="1" x14ac:dyDescent="0.45">
      <c r="A61" s="9">
        <v>54</v>
      </c>
      <c r="B61" s="110" t="s">
        <v>77</v>
      </c>
      <c r="C61" s="110" t="s">
        <v>232</v>
      </c>
      <c r="D61" s="110" t="s">
        <v>46</v>
      </c>
      <c r="E61" s="110" t="s">
        <v>27</v>
      </c>
      <c r="F61" s="110" t="s">
        <v>190</v>
      </c>
      <c r="G61" s="120">
        <v>23546.25</v>
      </c>
      <c r="H61" s="121">
        <v>0</v>
      </c>
      <c r="I61" s="121">
        <v>25</v>
      </c>
      <c r="J61" s="121">
        <v>675.78</v>
      </c>
      <c r="K61" s="121">
        <v>715.81</v>
      </c>
      <c r="L61" s="121">
        <v>2942.47</v>
      </c>
      <c r="M61" s="121">
        <f t="shared" si="12"/>
        <v>4359.0599999999995</v>
      </c>
      <c r="N61" s="122">
        <f t="shared" si="13"/>
        <v>19187.190000000002</v>
      </c>
    </row>
    <row r="62" spans="1:16" ht="33.75" customHeight="1" x14ac:dyDescent="0.45">
      <c r="A62" s="9">
        <v>55</v>
      </c>
      <c r="B62" s="110" t="s">
        <v>80</v>
      </c>
      <c r="C62" s="110" t="s">
        <v>241</v>
      </c>
      <c r="D62" s="110" t="s">
        <v>309</v>
      </c>
      <c r="E62" s="110" t="s">
        <v>19</v>
      </c>
      <c r="F62" s="110" t="s">
        <v>190</v>
      </c>
      <c r="G62" s="120">
        <v>23000</v>
      </c>
      <c r="H62" s="121">
        <v>0</v>
      </c>
      <c r="I62" s="121">
        <v>25</v>
      </c>
      <c r="J62" s="121">
        <v>660.1</v>
      </c>
      <c r="K62" s="121">
        <v>699.2</v>
      </c>
      <c r="L62" s="121">
        <v>0</v>
      </c>
      <c r="M62" s="121">
        <f t="shared" si="12"/>
        <v>1384.3000000000002</v>
      </c>
      <c r="N62" s="122">
        <f t="shared" si="13"/>
        <v>21615.7</v>
      </c>
    </row>
    <row r="63" spans="1:16" ht="33.75" customHeight="1" x14ac:dyDescent="0.45">
      <c r="A63" s="9">
        <v>56</v>
      </c>
      <c r="B63" s="110" t="s">
        <v>281</v>
      </c>
      <c r="C63" s="110" t="s">
        <v>208</v>
      </c>
      <c r="D63" s="110" t="s">
        <v>83</v>
      </c>
      <c r="E63" s="110" t="s">
        <v>19</v>
      </c>
      <c r="F63" s="110" t="s">
        <v>189</v>
      </c>
      <c r="G63" s="120">
        <v>21934</v>
      </c>
      <c r="H63" s="121">
        <v>0</v>
      </c>
      <c r="I63" s="121">
        <v>25</v>
      </c>
      <c r="J63" s="121">
        <v>629.51</v>
      </c>
      <c r="K63" s="121">
        <v>666.79</v>
      </c>
      <c r="L63" s="121">
        <v>0</v>
      </c>
      <c r="M63" s="121">
        <f t="shared" si="12"/>
        <v>1321.3</v>
      </c>
      <c r="N63" s="122">
        <f t="shared" si="13"/>
        <v>20612.7</v>
      </c>
    </row>
    <row r="64" spans="1:16" ht="33.75" customHeight="1" x14ac:dyDescent="0.45">
      <c r="A64" s="9">
        <v>57</v>
      </c>
      <c r="B64" s="110" t="s">
        <v>84</v>
      </c>
      <c r="C64" s="110" t="s">
        <v>229</v>
      </c>
      <c r="D64" s="70" t="s">
        <v>51</v>
      </c>
      <c r="E64" s="110" t="s">
        <v>19</v>
      </c>
      <c r="F64" s="110" t="s">
        <v>189</v>
      </c>
      <c r="G64" s="120">
        <v>21175</v>
      </c>
      <c r="H64" s="121">
        <v>0</v>
      </c>
      <c r="I64" s="121">
        <v>25</v>
      </c>
      <c r="J64" s="121">
        <v>607.72</v>
      </c>
      <c r="K64" s="121">
        <v>643.72</v>
      </c>
      <c r="L64" s="121">
        <v>0</v>
      </c>
      <c r="M64" s="121">
        <f t="shared" si="12"/>
        <v>1276.44</v>
      </c>
      <c r="N64" s="122">
        <f t="shared" si="13"/>
        <v>19898.560000000001</v>
      </c>
    </row>
    <row r="65" spans="1:16" ht="33.75" customHeight="1" x14ac:dyDescent="0.45">
      <c r="A65" s="9">
        <v>58</v>
      </c>
      <c r="B65" s="110" t="s">
        <v>201</v>
      </c>
      <c r="C65" s="110" t="s">
        <v>229</v>
      </c>
      <c r="D65" s="70" t="s">
        <v>51</v>
      </c>
      <c r="E65" s="110" t="s">
        <v>19</v>
      </c>
      <c r="F65" s="110" t="s">
        <v>189</v>
      </c>
      <c r="G65" s="120">
        <v>21175</v>
      </c>
      <c r="H65" s="121">
        <v>0</v>
      </c>
      <c r="I65" s="121">
        <v>25</v>
      </c>
      <c r="J65" s="121">
        <v>607.72</v>
      </c>
      <c r="K65" s="121">
        <v>643.72</v>
      </c>
      <c r="L65" s="121">
        <v>0</v>
      </c>
      <c r="M65" s="121">
        <f t="shared" si="12"/>
        <v>1276.44</v>
      </c>
      <c r="N65" s="122">
        <f t="shared" si="13"/>
        <v>19898.560000000001</v>
      </c>
      <c r="O65" s="99"/>
      <c r="P65" s="99"/>
    </row>
    <row r="66" spans="1:16" ht="33.75" customHeight="1" x14ac:dyDescent="0.45">
      <c r="A66" s="9">
        <v>59</v>
      </c>
      <c r="B66" s="110" t="s">
        <v>226</v>
      </c>
      <c r="C66" s="110" t="s">
        <v>229</v>
      </c>
      <c r="D66" s="110" t="s">
        <v>51</v>
      </c>
      <c r="E66" s="110" t="s">
        <v>19</v>
      </c>
      <c r="F66" s="110" t="s">
        <v>189</v>
      </c>
      <c r="G66" s="120">
        <v>20000</v>
      </c>
      <c r="H66" s="122">
        <v>0</v>
      </c>
      <c r="I66" s="122">
        <v>25</v>
      </c>
      <c r="J66" s="122">
        <v>574</v>
      </c>
      <c r="K66" s="122">
        <v>608</v>
      </c>
      <c r="L66" s="122">
        <v>0</v>
      </c>
      <c r="M66" s="121">
        <f t="shared" si="12"/>
        <v>1207</v>
      </c>
      <c r="N66" s="122">
        <f t="shared" si="13"/>
        <v>18793</v>
      </c>
    </row>
    <row r="67" spans="1:16" ht="33.75" customHeight="1" x14ac:dyDescent="0.45">
      <c r="A67" s="9">
        <v>60</v>
      </c>
      <c r="B67" s="110" t="s">
        <v>85</v>
      </c>
      <c r="C67" s="110" t="s">
        <v>208</v>
      </c>
      <c r="D67" s="110" t="s">
        <v>83</v>
      </c>
      <c r="E67" s="110" t="s">
        <v>19</v>
      </c>
      <c r="F67" s="110" t="s">
        <v>189</v>
      </c>
      <c r="G67" s="120">
        <v>20000</v>
      </c>
      <c r="H67" s="121">
        <v>0</v>
      </c>
      <c r="I67" s="121">
        <v>25</v>
      </c>
      <c r="J67" s="121">
        <v>574</v>
      </c>
      <c r="K67" s="121">
        <v>608</v>
      </c>
      <c r="L67" s="121">
        <v>0</v>
      </c>
      <c r="M67" s="121">
        <f t="shared" si="12"/>
        <v>1207</v>
      </c>
      <c r="N67" s="122">
        <f t="shared" si="13"/>
        <v>18793</v>
      </c>
    </row>
    <row r="68" spans="1:16" ht="33.75" customHeight="1" x14ac:dyDescent="0.45">
      <c r="A68" s="9">
        <v>61</v>
      </c>
      <c r="B68" s="110" t="s">
        <v>86</v>
      </c>
      <c r="C68" s="110" t="s">
        <v>208</v>
      </c>
      <c r="D68" s="110" t="s">
        <v>66</v>
      </c>
      <c r="E68" s="110" t="s">
        <v>19</v>
      </c>
      <c r="F68" s="110" t="s">
        <v>189</v>
      </c>
      <c r="G68" s="120">
        <v>20000</v>
      </c>
      <c r="H68" s="121">
        <v>0</v>
      </c>
      <c r="I68" s="121">
        <v>25</v>
      </c>
      <c r="J68" s="121">
        <v>574</v>
      </c>
      <c r="K68" s="121">
        <v>608</v>
      </c>
      <c r="L68" s="121">
        <v>0</v>
      </c>
      <c r="M68" s="121">
        <f t="shared" si="12"/>
        <v>1207</v>
      </c>
      <c r="N68" s="122">
        <f t="shared" si="13"/>
        <v>18793</v>
      </c>
      <c r="O68" s="99"/>
      <c r="P68" s="99"/>
    </row>
    <row r="69" spans="1:16" ht="33.75" customHeight="1" x14ac:dyDescent="0.45">
      <c r="A69" s="9">
        <v>62</v>
      </c>
      <c r="B69" s="110" t="s">
        <v>275</v>
      </c>
      <c r="C69" s="110" t="s">
        <v>208</v>
      </c>
      <c r="D69" s="110" t="s">
        <v>66</v>
      </c>
      <c r="E69" s="110" t="s">
        <v>19</v>
      </c>
      <c r="F69" s="110" t="s">
        <v>189</v>
      </c>
      <c r="G69" s="120">
        <v>20000</v>
      </c>
      <c r="H69" s="121">
        <v>0</v>
      </c>
      <c r="I69" s="121">
        <v>25</v>
      </c>
      <c r="J69" s="121">
        <v>574</v>
      </c>
      <c r="K69" s="121">
        <v>608</v>
      </c>
      <c r="L69" s="121">
        <v>0</v>
      </c>
      <c r="M69" s="121">
        <f>+H69+I69+J69+K69+L69</f>
        <v>1207</v>
      </c>
      <c r="N69" s="122">
        <f>+G69-M69</f>
        <v>18793</v>
      </c>
      <c r="O69" s="99"/>
      <c r="P69" s="99"/>
    </row>
    <row r="70" spans="1:16" ht="33.75" customHeight="1" x14ac:dyDescent="0.45">
      <c r="A70" s="9">
        <v>63</v>
      </c>
      <c r="B70" s="110" t="s">
        <v>276</v>
      </c>
      <c r="C70" s="110" t="s">
        <v>208</v>
      </c>
      <c r="D70" s="110" t="s">
        <v>66</v>
      </c>
      <c r="E70" s="110" t="s">
        <v>19</v>
      </c>
      <c r="F70" s="110" t="s">
        <v>189</v>
      </c>
      <c r="G70" s="120">
        <v>20000</v>
      </c>
      <c r="H70" s="121">
        <v>0</v>
      </c>
      <c r="I70" s="121">
        <v>25</v>
      </c>
      <c r="J70" s="121">
        <v>574</v>
      </c>
      <c r="K70" s="121">
        <v>608</v>
      </c>
      <c r="L70" s="121">
        <v>0</v>
      </c>
      <c r="M70" s="121">
        <f>+H70+I70+J70+K70+L70</f>
        <v>1207</v>
      </c>
      <c r="N70" s="122">
        <f>+G70-M70</f>
        <v>18793</v>
      </c>
      <c r="O70" s="99"/>
      <c r="P70" s="99"/>
    </row>
    <row r="71" spans="1:16" ht="33.75" customHeight="1" x14ac:dyDescent="0.45">
      <c r="A71" s="9">
        <v>64</v>
      </c>
      <c r="B71" s="110" t="s">
        <v>94</v>
      </c>
      <c r="C71" s="110" t="s">
        <v>208</v>
      </c>
      <c r="D71" s="110" t="s">
        <v>337</v>
      </c>
      <c r="E71" s="110" t="s">
        <v>19</v>
      </c>
      <c r="F71" s="110" t="s">
        <v>190</v>
      </c>
      <c r="G71" s="120">
        <v>20000</v>
      </c>
      <c r="H71" s="121">
        <v>0</v>
      </c>
      <c r="I71" s="121">
        <v>25</v>
      </c>
      <c r="J71" s="121">
        <v>574</v>
      </c>
      <c r="K71" s="121">
        <v>608</v>
      </c>
      <c r="L71" s="121">
        <v>0</v>
      </c>
      <c r="M71" s="121">
        <f t="shared" ref="M71" si="16">+H71+I71+J71+K71+L71</f>
        <v>1207</v>
      </c>
      <c r="N71" s="122">
        <f t="shared" ref="N71" si="17">+G71-M71</f>
        <v>18793</v>
      </c>
    </row>
    <row r="72" spans="1:16" ht="33.75" customHeight="1" x14ac:dyDescent="0.45">
      <c r="A72" s="9">
        <v>65</v>
      </c>
      <c r="B72" s="110" t="s">
        <v>88</v>
      </c>
      <c r="C72" s="110" t="s">
        <v>229</v>
      </c>
      <c r="D72" s="110" t="s">
        <v>89</v>
      </c>
      <c r="E72" s="110" t="s">
        <v>19</v>
      </c>
      <c r="F72" s="110" t="s">
        <v>189</v>
      </c>
      <c r="G72" s="120">
        <v>16500</v>
      </c>
      <c r="H72" s="121">
        <v>0</v>
      </c>
      <c r="I72" s="121">
        <v>25</v>
      </c>
      <c r="J72" s="121">
        <v>473.55</v>
      </c>
      <c r="K72" s="121">
        <v>501.6</v>
      </c>
      <c r="L72" s="121">
        <v>0</v>
      </c>
      <c r="M72" s="121">
        <f t="shared" si="12"/>
        <v>1000.1500000000001</v>
      </c>
      <c r="N72" s="122">
        <f t="shared" si="13"/>
        <v>15499.85</v>
      </c>
    </row>
    <row r="73" spans="1:16" ht="33.75" customHeight="1" x14ac:dyDescent="0.45">
      <c r="A73" s="9">
        <v>66</v>
      </c>
      <c r="B73" s="110" t="s">
        <v>92</v>
      </c>
      <c r="C73" s="110" t="s">
        <v>208</v>
      </c>
      <c r="D73" s="110" t="s">
        <v>83</v>
      </c>
      <c r="E73" s="110" t="s">
        <v>19</v>
      </c>
      <c r="F73" s="110" t="s">
        <v>190</v>
      </c>
      <c r="G73" s="120">
        <v>15000</v>
      </c>
      <c r="H73" s="121">
        <v>0</v>
      </c>
      <c r="I73" s="121">
        <v>25</v>
      </c>
      <c r="J73" s="121">
        <v>430.5</v>
      </c>
      <c r="K73" s="121">
        <v>456</v>
      </c>
      <c r="L73" s="121">
        <v>0</v>
      </c>
      <c r="M73" s="121">
        <f t="shared" si="12"/>
        <v>911.5</v>
      </c>
      <c r="N73" s="122">
        <f t="shared" si="13"/>
        <v>14088.5</v>
      </c>
    </row>
    <row r="74" spans="1:16" ht="33.75" customHeight="1" x14ac:dyDescent="0.45">
      <c r="A74" s="9">
        <v>67</v>
      </c>
      <c r="B74" s="110" t="s">
        <v>93</v>
      </c>
      <c r="C74" s="110" t="s">
        <v>208</v>
      </c>
      <c r="D74" s="110" t="s">
        <v>83</v>
      </c>
      <c r="E74" s="110" t="s">
        <v>19</v>
      </c>
      <c r="F74" s="110" t="s">
        <v>190</v>
      </c>
      <c r="G74" s="120">
        <v>15000</v>
      </c>
      <c r="H74" s="121">
        <v>0</v>
      </c>
      <c r="I74" s="121">
        <v>25</v>
      </c>
      <c r="J74" s="121">
        <v>430.5</v>
      </c>
      <c r="K74" s="121">
        <v>456</v>
      </c>
      <c r="L74" s="121">
        <v>0</v>
      </c>
      <c r="M74" s="121">
        <v>911.5</v>
      </c>
      <c r="N74" s="122">
        <f t="shared" si="13"/>
        <v>14088.5</v>
      </c>
    </row>
    <row r="75" spans="1:16" ht="33.75" customHeight="1" x14ac:dyDescent="0.45">
      <c r="A75" s="9">
        <v>68</v>
      </c>
      <c r="B75" s="110" t="s">
        <v>338</v>
      </c>
      <c r="C75" s="110" t="s">
        <v>208</v>
      </c>
      <c r="D75" s="110" t="s">
        <v>83</v>
      </c>
      <c r="E75" s="110" t="s">
        <v>19</v>
      </c>
      <c r="F75" s="110" t="s">
        <v>190</v>
      </c>
      <c r="G75" s="120">
        <v>15000</v>
      </c>
      <c r="H75" s="121">
        <v>0</v>
      </c>
      <c r="I75" s="121">
        <v>25</v>
      </c>
      <c r="J75" s="121">
        <v>430.5</v>
      </c>
      <c r="K75" s="121">
        <v>456</v>
      </c>
      <c r="L75" s="121">
        <v>0</v>
      </c>
      <c r="M75" s="121">
        <f t="shared" ref="M75:M85" si="18">+H75+I75+J75+K75+L75</f>
        <v>911.5</v>
      </c>
      <c r="N75" s="122">
        <f t="shared" ref="N75:N85" si="19">+G75-M75</f>
        <v>14088.5</v>
      </c>
    </row>
    <row r="76" spans="1:16" ht="33.75" customHeight="1" x14ac:dyDescent="0.45">
      <c r="A76" s="9">
        <v>69</v>
      </c>
      <c r="B76" s="110" t="s">
        <v>90</v>
      </c>
      <c r="C76" s="110" t="s">
        <v>208</v>
      </c>
      <c r="D76" s="110" t="s">
        <v>83</v>
      </c>
      <c r="E76" s="110" t="s">
        <v>19</v>
      </c>
      <c r="F76" s="110" t="s">
        <v>190</v>
      </c>
      <c r="G76" s="158">
        <v>15000</v>
      </c>
      <c r="H76" s="122">
        <v>0</v>
      </c>
      <c r="I76" s="122">
        <v>25</v>
      </c>
      <c r="J76" s="122">
        <v>430.5</v>
      </c>
      <c r="K76" s="122">
        <v>456</v>
      </c>
      <c r="L76" s="122">
        <v>0</v>
      </c>
      <c r="M76" s="122">
        <f t="shared" si="18"/>
        <v>911.5</v>
      </c>
      <c r="N76" s="122">
        <f t="shared" si="19"/>
        <v>14088.5</v>
      </c>
    </row>
    <row r="77" spans="1:16" ht="33.75" customHeight="1" x14ac:dyDescent="0.45">
      <c r="A77" s="9">
        <v>70</v>
      </c>
      <c r="B77" s="110" t="s">
        <v>95</v>
      </c>
      <c r="C77" s="110" t="s">
        <v>208</v>
      </c>
      <c r="D77" s="110" t="s">
        <v>83</v>
      </c>
      <c r="E77" s="110" t="s">
        <v>19</v>
      </c>
      <c r="F77" s="110" t="s">
        <v>190</v>
      </c>
      <c r="G77" s="158">
        <v>15000</v>
      </c>
      <c r="H77" s="122">
        <v>0</v>
      </c>
      <c r="I77" s="122">
        <v>25</v>
      </c>
      <c r="J77" s="122">
        <v>430.5</v>
      </c>
      <c r="K77" s="122">
        <v>456</v>
      </c>
      <c r="L77" s="122">
        <v>0</v>
      </c>
      <c r="M77" s="122">
        <f t="shared" si="18"/>
        <v>911.5</v>
      </c>
      <c r="N77" s="122">
        <f t="shared" si="19"/>
        <v>14088.5</v>
      </c>
    </row>
    <row r="78" spans="1:16" ht="33.75" customHeight="1" x14ac:dyDescent="0.45">
      <c r="A78" s="9">
        <v>71</v>
      </c>
      <c r="B78" s="110" t="s">
        <v>91</v>
      </c>
      <c r="C78" s="110" t="s">
        <v>208</v>
      </c>
      <c r="D78" s="110" t="s">
        <v>83</v>
      </c>
      <c r="E78" s="110" t="s">
        <v>19</v>
      </c>
      <c r="F78" s="110" t="s">
        <v>190</v>
      </c>
      <c r="G78" s="120">
        <v>15000</v>
      </c>
      <c r="H78" s="121">
        <v>0</v>
      </c>
      <c r="I78" s="121">
        <v>25</v>
      </c>
      <c r="J78" s="121">
        <v>430.5</v>
      </c>
      <c r="K78" s="121">
        <v>456</v>
      </c>
      <c r="L78" s="121">
        <v>0</v>
      </c>
      <c r="M78" s="121">
        <f t="shared" si="18"/>
        <v>911.5</v>
      </c>
      <c r="N78" s="122">
        <f t="shared" si="19"/>
        <v>14088.5</v>
      </c>
    </row>
    <row r="79" spans="1:16" ht="33.75" customHeight="1" x14ac:dyDescent="0.45">
      <c r="A79" s="9">
        <v>72</v>
      </c>
      <c r="B79" s="110" t="s">
        <v>202</v>
      </c>
      <c r="C79" s="110" t="s">
        <v>208</v>
      </c>
      <c r="D79" s="110" t="s">
        <v>83</v>
      </c>
      <c r="E79" s="110" t="s">
        <v>19</v>
      </c>
      <c r="F79" s="110" t="s">
        <v>190</v>
      </c>
      <c r="G79" s="158">
        <v>15000</v>
      </c>
      <c r="H79" s="122">
        <v>0</v>
      </c>
      <c r="I79" s="122">
        <v>25</v>
      </c>
      <c r="J79" s="122">
        <v>430.5</v>
      </c>
      <c r="K79" s="122">
        <v>456</v>
      </c>
      <c r="L79" s="122">
        <v>0</v>
      </c>
      <c r="M79" s="122">
        <f t="shared" si="18"/>
        <v>911.5</v>
      </c>
      <c r="N79" s="122">
        <f t="shared" si="19"/>
        <v>14088.5</v>
      </c>
    </row>
    <row r="80" spans="1:16" ht="33.75" customHeight="1" x14ac:dyDescent="0.45">
      <c r="A80" s="9">
        <v>73</v>
      </c>
      <c r="B80" s="110" t="s">
        <v>227</v>
      </c>
      <c r="C80" s="110" t="s">
        <v>208</v>
      </c>
      <c r="D80" s="110" t="s">
        <v>83</v>
      </c>
      <c r="E80" s="110" t="s">
        <v>19</v>
      </c>
      <c r="F80" s="110" t="s">
        <v>190</v>
      </c>
      <c r="G80" s="158">
        <v>15000</v>
      </c>
      <c r="H80" s="122">
        <v>0</v>
      </c>
      <c r="I80" s="122">
        <v>25</v>
      </c>
      <c r="J80" s="122">
        <v>430.5</v>
      </c>
      <c r="K80" s="122">
        <v>456</v>
      </c>
      <c r="L80" s="122">
        <v>0</v>
      </c>
      <c r="M80" s="122">
        <f t="shared" si="18"/>
        <v>911.5</v>
      </c>
      <c r="N80" s="122">
        <f t="shared" si="19"/>
        <v>14088.5</v>
      </c>
    </row>
    <row r="81" spans="1:16" ht="33.75" customHeight="1" x14ac:dyDescent="0.45">
      <c r="A81" s="9">
        <v>74</v>
      </c>
      <c r="B81" s="110" t="s">
        <v>203</v>
      </c>
      <c r="C81" s="110" t="s">
        <v>208</v>
      </c>
      <c r="D81" s="110" t="s">
        <v>83</v>
      </c>
      <c r="E81" s="110" t="s">
        <v>19</v>
      </c>
      <c r="F81" s="110" t="s">
        <v>190</v>
      </c>
      <c r="G81" s="120">
        <v>15000</v>
      </c>
      <c r="H81" s="121">
        <v>0</v>
      </c>
      <c r="I81" s="121">
        <v>25</v>
      </c>
      <c r="J81" s="121">
        <v>430.5</v>
      </c>
      <c r="K81" s="121">
        <v>456</v>
      </c>
      <c r="L81" s="121">
        <v>0</v>
      </c>
      <c r="M81" s="121">
        <f t="shared" si="18"/>
        <v>911.5</v>
      </c>
      <c r="N81" s="122">
        <f t="shared" si="19"/>
        <v>14088.5</v>
      </c>
    </row>
    <row r="82" spans="1:16" ht="33.75" customHeight="1" x14ac:dyDescent="0.45">
      <c r="A82" s="9">
        <v>75</v>
      </c>
      <c r="B82" s="110" t="s">
        <v>204</v>
      </c>
      <c r="C82" s="110" t="s">
        <v>208</v>
      </c>
      <c r="D82" s="110" t="s">
        <v>83</v>
      </c>
      <c r="E82" s="110" t="s">
        <v>19</v>
      </c>
      <c r="F82" s="110" t="s">
        <v>190</v>
      </c>
      <c r="G82" s="120">
        <v>15000</v>
      </c>
      <c r="H82" s="121">
        <v>0</v>
      </c>
      <c r="I82" s="121">
        <v>25</v>
      </c>
      <c r="J82" s="121">
        <v>430.5</v>
      </c>
      <c r="K82" s="121">
        <v>456</v>
      </c>
      <c r="L82" s="121">
        <v>0</v>
      </c>
      <c r="M82" s="121">
        <f t="shared" si="18"/>
        <v>911.5</v>
      </c>
      <c r="N82" s="122">
        <f t="shared" si="19"/>
        <v>14088.5</v>
      </c>
    </row>
    <row r="83" spans="1:16" ht="33.75" customHeight="1" x14ac:dyDescent="0.45">
      <c r="A83" s="9">
        <v>76</v>
      </c>
      <c r="B83" s="110" t="s">
        <v>228</v>
      </c>
      <c r="C83" s="110" t="s">
        <v>208</v>
      </c>
      <c r="D83" s="110" t="s">
        <v>83</v>
      </c>
      <c r="E83" s="110" t="s">
        <v>19</v>
      </c>
      <c r="F83" s="110" t="s">
        <v>190</v>
      </c>
      <c r="G83" s="120">
        <v>15000</v>
      </c>
      <c r="H83" s="122">
        <v>0</v>
      </c>
      <c r="I83" s="122">
        <v>25</v>
      </c>
      <c r="J83" s="122">
        <v>430.5</v>
      </c>
      <c r="K83" s="122">
        <v>456</v>
      </c>
      <c r="L83" s="122">
        <v>0</v>
      </c>
      <c r="M83" s="121">
        <f t="shared" si="18"/>
        <v>911.5</v>
      </c>
      <c r="N83" s="122">
        <f t="shared" si="19"/>
        <v>14088.5</v>
      </c>
    </row>
    <row r="84" spans="1:16" ht="33.75" customHeight="1" x14ac:dyDescent="0.45">
      <c r="A84" s="9">
        <v>77</v>
      </c>
      <c r="B84" s="110" t="s">
        <v>240</v>
      </c>
      <c r="C84" s="110" t="s">
        <v>208</v>
      </c>
      <c r="D84" s="110" t="s">
        <v>83</v>
      </c>
      <c r="E84" s="110" t="s">
        <v>19</v>
      </c>
      <c r="F84" s="110" t="s">
        <v>190</v>
      </c>
      <c r="G84" s="120">
        <v>15000</v>
      </c>
      <c r="H84" s="122">
        <v>0</v>
      </c>
      <c r="I84" s="122">
        <v>25</v>
      </c>
      <c r="J84" s="122">
        <v>430.5</v>
      </c>
      <c r="K84" s="122">
        <v>456</v>
      </c>
      <c r="L84" s="122">
        <v>0</v>
      </c>
      <c r="M84" s="121">
        <f t="shared" si="18"/>
        <v>911.5</v>
      </c>
      <c r="N84" s="122">
        <f t="shared" si="19"/>
        <v>14088.5</v>
      </c>
    </row>
    <row r="85" spans="1:16" ht="33.75" customHeight="1" x14ac:dyDescent="0.45">
      <c r="A85" s="9">
        <v>78</v>
      </c>
      <c r="B85" s="110" t="s">
        <v>96</v>
      </c>
      <c r="C85" s="110" t="s">
        <v>208</v>
      </c>
      <c r="D85" s="110" t="s">
        <v>83</v>
      </c>
      <c r="E85" s="110" t="s">
        <v>19</v>
      </c>
      <c r="F85" s="110" t="s">
        <v>190</v>
      </c>
      <c r="G85" s="158">
        <v>12000</v>
      </c>
      <c r="H85" s="122">
        <v>0</v>
      </c>
      <c r="I85" s="122">
        <v>25</v>
      </c>
      <c r="J85" s="122">
        <v>344.4</v>
      </c>
      <c r="K85" s="122">
        <v>364.8</v>
      </c>
      <c r="L85" s="173">
        <v>5030</v>
      </c>
      <c r="M85" s="122">
        <f t="shared" si="18"/>
        <v>5764.2</v>
      </c>
      <c r="N85" s="122">
        <f t="shared" si="19"/>
        <v>6235.8</v>
      </c>
    </row>
    <row r="86" spans="1:16" ht="33.75" customHeight="1" x14ac:dyDescent="0.45">
      <c r="A86" s="154" t="s">
        <v>193</v>
      </c>
      <c r="B86" s="155"/>
      <c r="C86" s="155"/>
      <c r="D86" s="155"/>
      <c r="E86" s="155"/>
      <c r="F86" s="156"/>
      <c r="G86" s="129">
        <f t="shared" ref="G86:N86" si="20">SUM(G8:G85)</f>
        <v>2912541.5</v>
      </c>
      <c r="H86" s="128">
        <f>SUM(H8:H85)</f>
        <v>135121.18999999997</v>
      </c>
      <c r="I86" s="128">
        <f t="shared" si="20"/>
        <v>1950</v>
      </c>
      <c r="J86" s="128">
        <f>SUM(J8:J85)</f>
        <v>83589.950000000012</v>
      </c>
      <c r="K86" s="128">
        <f>SUM(K8:K85)</f>
        <v>85581.07</v>
      </c>
      <c r="L86" s="119">
        <f>SUM(L8:L85)</f>
        <v>37955.200000000004</v>
      </c>
      <c r="M86" s="119">
        <f t="shared" si="20"/>
        <v>344197.41</v>
      </c>
      <c r="N86" s="119">
        <f t="shared" si="20"/>
        <v>2568344.0900000008</v>
      </c>
    </row>
    <row r="89" spans="1:16" ht="33.75" customHeight="1" x14ac:dyDescent="0.45">
      <c r="A89" s="18"/>
      <c r="B89" s="101"/>
      <c r="C89" s="101"/>
      <c r="D89" s="101"/>
      <c r="E89" s="101"/>
      <c r="F89" s="101"/>
      <c r="G89" s="130"/>
      <c r="H89" s="115"/>
      <c r="I89" s="115"/>
      <c r="J89" s="115"/>
      <c r="K89" s="116"/>
      <c r="L89" s="124"/>
      <c r="M89" s="124"/>
      <c r="N89" s="127"/>
    </row>
    <row r="90" spans="1:16" ht="33.75" customHeight="1" thickBot="1" x14ac:dyDescent="0.55000000000000004">
      <c r="A90" s="18"/>
      <c r="B90" s="73"/>
      <c r="C90" s="101"/>
      <c r="D90" s="101"/>
      <c r="E90" s="101"/>
      <c r="F90" s="101"/>
      <c r="G90" s="130"/>
      <c r="H90" s="132"/>
      <c r="I90" s="132"/>
      <c r="J90" s="132"/>
      <c r="K90" s="116"/>
      <c r="L90" s="124"/>
      <c r="M90" s="124"/>
      <c r="N90" s="127"/>
    </row>
    <row r="91" spans="1:16" ht="33.75" customHeight="1" x14ac:dyDescent="0.5">
      <c r="A91" s="14"/>
      <c r="B91" s="139" t="s">
        <v>97</v>
      </c>
      <c r="C91" s="148"/>
      <c r="D91" s="148"/>
      <c r="E91" s="148"/>
      <c r="F91" s="148"/>
      <c r="G91" s="149"/>
      <c r="H91" s="150" t="s">
        <v>98</v>
      </c>
      <c r="I91" s="150"/>
      <c r="J91" s="150"/>
      <c r="K91" s="116"/>
      <c r="L91" s="124"/>
      <c r="M91" s="124"/>
      <c r="N91" s="127"/>
    </row>
    <row r="92" spans="1:16" ht="33.75" customHeight="1" x14ac:dyDescent="0.5">
      <c r="B92" s="139" t="s">
        <v>194</v>
      </c>
      <c r="C92" s="151"/>
      <c r="D92" s="151"/>
      <c r="E92" s="151"/>
      <c r="F92" s="151"/>
      <c r="G92" s="152"/>
      <c r="H92" s="150" t="s">
        <v>99</v>
      </c>
      <c r="I92" s="150"/>
      <c r="J92" s="153"/>
      <c r="L92" s="125"/>
      <c r="M92" s="125"/>
    </row>
    <row r="93" spans="1:16" ht="33.75" customHeight="1" x14ac:dyDescent="0.35">
      <c r="B93" s="151"/>
      <c r="C93" s="151"/>
      <c r="D93" s="151"/>
      <c r="E93" s="151"/>
      <c r="F93" s="151"/>
      <c r="G93" s="152"/>
      <c r="H93" s="151"/>
      <c r="I93" s="151"/>
      <c r="J93" s="151"/>
      <c r="L93" s="125"/>
      <c r="M93" s="125"/>
      <c r="O93" s="117"/>
      <c r="P93" s="117"/>
    </row>
    <row r="94" spans="1:16" ht="33.75" customHeight="1" x14ac:dyDescent="0.25">
      <c r="O94" s="117"/>
      <c r="P94" s="117"/>
    </row>
  </sheetData>
  <sortState xmlns:xlrd2="http://schemas.microsoft.com/office/spreadsheetml/2017/richdata2" ref="A8:N85">
    <sortCondition descending="1" ref="G85"/>
  </sortState>
  <mergeCells count="4">
    <mergeCell ref="A3:N3"/>
    <mergeCell ref="A4:N4"/>
    <mergeCell ref="A5:N5"/>
    <mergeCell ref="A1:N1"/>
  </mergeCells>
  <printOptions horizontalCentered="1" verticalCentered="1"/>
  <pageMargins left="0.15748031496062992" right="0.23622047244094491" top="0.15748031496062992" bottom="0.17" header="0.17" footer="0.38"/>
  <pageSetup paperSize="5" scale="35" fitToHeight="0" orientation="landscape" r:id="rId1"/>
  <rowBreaks count="2" manualBreakCount="2">
    <brk id="51" max="14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tabSelected="1" view="pageBreakPreview" zoomScale="51" zoomScaleNormal="51" zoomScaleSheetLayoutView="51" workbookViewId="0">
      <selection activeCell="C11" sqref="C11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6" customWidth="1"/>
    <col min="3" max="3" width="112.5703125" customWidth="1"/>
    <col min="4" max="4" width="54.7109375" customWidth="1"/>
    <col min="5" max="5" width="18.85546875" customWidth="1"/>
    <col min="6" max="6" width="21.28515625" customWidth="1"/>
    <col min="7" max="7" width="22.140625" customWidth="1"/>
    <col min="8" max="8" width="19.42578125" customWidth="1"/>
    <col min="9" max="9" width="12.85546875" customWidth="1"/>
    <col min="10" max="10" width="17.5703125" customWidth="1"/>
    <col min="11" max="11" width="19.42578125" customWidth="1"/>
    <col min="12" max="12" width="24.7109375" customWidth="1"/>
    <col min="13" max="13" width="33.7109375" customWidth="1"/>
    <col min="14" max="14" width="42.85546875" customWidth="1"/>
  </cols>
  <sheetData>
    <row r="1" spans="1:14" s="197" customFormat="1" ht="46.5" customHeight="1" x14ac:dyDescent="0.5"/>
    <row r="2" spans="1:14" ht="30" customHeight="1" x14ac:dyDescent="0.25">
      <c r="A2" s="167"/>
      <c r="B2" s="7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9" customHeight="1" x14ac:dyDescent="0.25">
      <c r="A3" s="168"/>
      <c r="B3" s="131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21.75" customHeight="1" x14ac:dyDescent="0.25">
      <c r="A4" s="196" t="s">
        <v>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4" ht="31.5" customHeight="1" x14ac:dyDescent="0.25">
      <c r="A5" s="191" t="s">
        <v>373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</row>
    <row r="6" spans="1:14" ht="36" customHeight="1" x14ac:dyDescent="0.25">
      <c r="A6" s="196" t="s">
        <v>339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</row>
    <row r="7" spans="1:14" ht="28.5" customHeight="1" x14ac:dyDescent="0.45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</row>
    <row r="8" spans="1:14" ht="46.5" customHeight="1" x14ac:dyDescent="0.45">
      <c r="A8" s="36" t="s">
        <v>1</v>
      </c>
      <c r="B8" s="36" t="s">
        <v>2</v>
      </c>
      <c r="C8" s="6" t="s">
        <v>3</v>
      </c>
      <c r="D8" s="6" t="s">
        <v>4</v>
      </c>
      <c r="E8" s="7" t="s">
        <v>5</v>
      </c>
      <c r="F8" s="7" t="s">
        <v>188</v>
      </c>
      <c r="G8" s="7" t="s">
        <v>192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ht="46.5" customHeight="1" x14ac:dyDescent="0.45">
      <c r="A9" s="185" t="s">
        <v>340</v>
      </c>
      <c r="B9" s="160" t="s">
        <v>20</v>
      </c>
      <c r="C9" s="103" t="s">
        <v>235</v>
      </c>
      <c r="D9" s="103" t="s">
        <v>25</v>
      </c>
      <c r="E9" s="104" t="s">
        <v>199</v>
      </c>
      <c r="F9" s="104" t="s">
        <v>190</v>
      </c>
      <c r="G9" s="188">
        <v>100000</v>
      </c>
      <c r="H9" s="189">
        <v>11711.08</v>
      </c>
      <c r="I9" s="106">
        <v>25</v>
      </c>
      <c r="J9" s="106">
        <v>2870</v>
      </c>
      <c r="K9" s="106">
        <v>3040</v>
      </c>
      <c r="L9" s="106">
        <v>1577.45</v>
      </c>
      <c r="M9" s="106">
        <f t="shared" ref="M9:M37" si="0">+H9+I9+J9+K9+L9</f>
        <v>19223.530000000002</v>
      </c>
      <c r="N9" s="33">
        <f t="shared" ref="N9:N16" si="1">+G9-M9</f>
        <v>80776.47</v>
      </c>
    </row>
    <row r="10" spans="1:14" s="99" customFormat="1" ht="46.5" customHeight="1" x14ac:dyDescent="0.45">
      <c r="A10" s="186" t="s">
        <v>341</v>
      </c>
      <c r="B10" s="114" t="s">
        <v>17</v>
      </c>
      <c r="C10" s="110" t="s">
        <v>241</v>
      </c>
      <c r="D10" s="114" t="s">
        <v>26</v>
      </c>
      <c r="E10" s="110" t="s">
        <v>199</v>
      </c>
      <c r="F10" s="110" t="s">
        <v>189</v>
      </c>
      <c r="G10" s="187">
        <v>100000</v>
      </c>
      <c r="H10" s="174">
        <v>12105.44</v>
      </c>
      <c r="I10" s="112">
        <v>25</v>
      </c>
      <c r="J10" s="112">
        <v>2870</v>
      </c>
      <c r="K10" s="112">
        <v>3040</v>
      </c>
      <c r="L10" s="112">
        <v>0</v>
      </c>
      <c r="M10" s="112">
        <f t="shared" si="0"/>
        <v>18040.440000000002</v>
      </c>
      <c r="N10" s="157">
        <f t="shared" si="1"/>
        <v>81959.56</v>
      </c>
    </row>
    <row r="11" spans="1:14" ht="46.5" customHeight="1" x14ac:dyDescent="0.45">
      <c r="A11" s="185" t="s">
        <v>342</v>
      </c>
      <c r="B11" s="160" t="s">
        <v>23</v>
      </c>
      <c r="C11" s="104" t="s">
        <v>209</v>
      </c>
      <c r="D11" s="104" t="s">
        <v>25</v>
      </c>
      <c r="E11" s="104" t="s">
        <v>199</v>
      </c>
      <c r="F11" s="104" t="s">
        <v>190</v>
      </c>
      <c r="G11" s="188">
        <v>85000</v>
      </c>
      <c r="H11" s="189">
        <v>8577.06</v>
      </c>
      <c r="I11" s="106">
        <v>25</v>
      </c>
      <c r="J11" s="106">
        <v>2439.5</v>
      </c>
      <c r="K11" s="106">
        <v>2584</v>
      </c>
      <c r="L11" s="106">
        <v>0</v>
      </c>
      <c r="M11" s="106">
        <f t="shared" si="0"/>
        <v>13625.56</v>
      </c>
      <c r="N11" s="12">
        <f t="shared" si="1"/>
        <v>71374.44</v>
      </c>
    </row>
    <row r="12" spans="1:14" ht="46.5" customHeight="1" x14ac:dyDescent="0.45">
      <c r="A12" s="185" t="s">
        <v>343</v>
      </c>
      <c r="B12" s="164" t="s">
        <v>254</v>
      </c>
      <c r="C12" s="104" t="s">
        <v>255</v>
      </c>
      <c r="D12" s="104" t="s">
        <v>26</v>
      </c>
      <c r="E12" s="104" t="s">
        <v>199</v>
      </c>
      <c r="F12" s="104" t="s">
        <v>189</v>
      </c>
      <c r="G12" s="190">
        <v>75000</v>
      </c>
      <c r="H12" s="189">
        <v>6309.35</v>
      </c>
      <c r="I12" s="106">
        <v>25</v>
      </c>
      <c r="J12" s="106">
        <v>2152.5</v>
      </c>
      <c r="K12" s="106">
        <v>2280</v>
      </c>
      <c r="L12" s="106">
        <v>0</v>
      </c>
      <c r="M12" s="106">
        <f>+H12+I12+J12+K12+L12</f>
        <v>10766.85</v>
      </c>
      <c r="N12" s="12">
        <f>+G12-M12</f>
        <v>64233.15</v>
      </c>
    </row>
    <row r="13" spans="1:14" ht="46.5" customHeight="1" x14ac:dyDescent="0.45">
      <c r="A13" s="186" t="s">
        <v>344</v>
      </c>
      <c r="B13" s="164" t="s">
        <v>28</v>
      </c>
      <c r="C13" s="104" t="s">
        <v>215</v>
      </c>
      <c r="D13" s="104" t="s">
        <v>25</v>
      </c>
      <c r="E13" s="104" t="s">
        <v>199</v>
      </c>
      <c r="F13" s="104" t="s">
        <v>190</v>
      </c>
      <c r="G13" s="190">
        <v>70000</v>
      </c>
      <c r="H13" s="189">
        <v>0</v>
      </c>
      <c r="I13" s="106">
        <v>25</v>
      </c>
      <c r="J13" s="106">
        <v>2009</v>
      </c>
      <c r="K13" s="106">
        <v>2128</v>
      </c>
      <c r="L13" s="106">
        <v>3154.9</v>
      </c>
      <c r="M13" s="106">
        <f t="shared" si="0"/>
        <v>7316.9</v>
      </c>
      <c r="N13" s="12">
        <f t="shared" si="1"/>
        <v>62683.1</v>
      </c>
    </row>
    <row r="14" spans="1:14" ht="46.5" customHeight="1" x14ac:dyDescent="0.45">
      <c r="A14" s="185" t="s">
        <v>345</v>
      </c>
      <c r="B14" s="164" t="s">
        <v>31</v>
      </c>
      <c r="C14" s="104" t="s">
        <v>214</v>
      </c>
      <c r="D14" s="104" t="s">
        <v>26</v>
      </c>
      <c r="E14" s="104" t="s">
        <v>199</v>
      </c>
      <c r="F14" s="104" t="s">
        <v>189</v>
      </c>
      <c r="G14" s="188">
        <v>60000</v>
      </c>
      <c r="H14" s="189">
        <v>3486.65</v>
      </c>
      <c r="I14" s="106">
        <v>25</v>
      </c>
      <c r="J14" s="106">
        <v>1722</v>
      </c>
      <c r="K14" s="106">
        <v>1824</v>
      </c>
      <c r="L14" s="106">
        <v>0</v>
      </c>
      <c r="M14" s="106">
        <f t="shared" si="0"/>
        <v>7057.65</v>
      </c>
      <c r="N14" s="12">
        <f t="shared" si="1"/>
        <v>52942.35</v>
      </c>
    </row>
    <row r="15" spans="1:14" ht="46.5" customHeight="1" x14ac:dyDescent="0.45">
      <c r="A15" s="185" t="s">
        <v>346</v>
      </c>
      <c r="B15" s="165" t="s">
        <v>42</v>
      </c>
      <c r="C15" s="104" t="s">
        <v>216</v>
      </c>
      <c r="D15" s="104" t="s">
        <v>25</v>
      </c>
      <c r="E15" s="104" t="s">
        <v>199</v>
      </c>
      <c r="F15" s="104" t="s">
        <v>190</v>
      </c>
      <c r="G15" s="188">
        <v>60000</v>
      </c>
      <c r="H15" s="189">
        <v>3486.65</v>
      </c>
      <c r="I15" s="106">
        <v>25</v>
      </c>
      <c r="J15" s="106">
        <v>1722</v>
      </c>
      <c r="K15" s="106">
        <v>1824</v>
      </c>
      <c r="L15" s="106">
        <v>0</v>
      </c>
      <c r="M15" s="106">
        <f t="shared" si="0"/>
        <v>7057.65</v>
      </c>
      <c r="N15" s="12">
        <f t="shared" si="1"/>
        <v>52942.35</v>
      </c>
    </row>
    <row r="16" spans="1:14" ht="46.5" customHeight="1" x14ac:dyDescent="0.45">
      <c r="A16" s="186" t="s">
        <v>347</v>
      </c>
      <c r="B16" s="165" t="s">
        <v>335</v>
      </c>
      <c r="C16" s="104" t="s">
        <v>212</v>
      </c>
      <c r="D16" s="104" t="s">
        <v>26</v>
      </c>
      <c r="E16" s="104" t="s">
        <v>199</v>
      </c>
      <c r="F16" s="104" t="s">
        <v>189</v>
      </c>
      <c r="G16" s="188">
        <v>60000</v>
      </c>
      <c r="H16" s="189">
        <v>3486.65</v>
      </c>
      <c r="I16" s="106">
        <v>25</v>
      </c>
      <c r="J16" s="106">
        <v>1722</v>
      </c>
      <c r="K16" s="106">
        <v>1824</v>
      </c>
      <c r="L16" s="106">
        <v>0</v>
      </c>
      <c r="M16" s="106">
        <f t="shared" si="0"/>
        <v>7057.65</v>
      </c>
      <c r="N16" s="12">
        <f t="shared" si="1"/>
        <v>52942.35</v>
      </c>
    </row>
    <row r="17" spans="1:14" ht="46.5" customHeight="1" x14ac:dyDescent="0.45">
      <c r="A17" s="185" t="s">
        <v>348</v>
      </c>
      <c r="B17" s="172" t="s">
        <v>246</v>
      </c>
      <c r="C17" s="104" t="s">
        <v>212</v>
      </c>
      <c r="D17" s="104" t="s">
        <v>313</v>
      </c>
      <c r="E17" s="104" t="s">
        <v>199</v>
      </c>
      <c r="F17" s="104" t="s">
        <v>190</v>
      </c>
      <c r="G17" s="188">
        <v>48000</v>
      </c>
      <c r="H17" s="189">
        <v>1571.73</v>
      </c>
      <c r="I17" s="106">
        <v>25</v>
      </c>
      <c r="J17" s="106">
        <v>1377.6</v>
      </c>
      <c r="K17" s="106">
        <v>1459.2</v>
      </c>
      <c r="L17" s="106">
        <v>0</v>
      </c>
      <c r="M17" s="106">
        <f t="shared" si="0"/>
        <v>4433.53</v>
      </c>
      <c r="N17" s="12">
        <f t="shared" ref="N17:N31" si="2">+G17-M17</f>
        <v>43566.47</v>
      </c>
    </row>
    <row r="18" spans="1:14" ht="46.5" customHeight="1" x14ac:dyDescent="0.45">
      <c r="A18" s="185" t="s">
        <v>349</v>
      </c>
      <c r="B18" s="172" t="s">
        <v>336</v>
      </c>
      <c r="C18" s="104" t="s">
        <v>318</v>
      </c>
      <c r="D18" s="104" t="s">
        <v>26</v>
      </c>
      <c r="E18" s="104" t="s">
        <v>199</v>
      </c>
      <c r="F18" s="104" t="s">
        <v>189</v>
      </c>
      <c r="G18" s="188">
        <v>45000</v>
      </c>
      <c r="H18" s="189">
        <v>1148.33</v>
      </c>
      <c r="I18" s="106">
        <v>25</v>
      </c>
      <c r="J18" s="106">
        <v>1291.5</v>
      </c>
      <c r="K18" s="106">
        <v>1368</v>
      </c>
      <c r="L18" s="106">
        <v>0</v>
      </c>
      <c r="M18" s="106">
        <f t="shared" si="0"/>
        <v>3832.83</v>
      </c>
      <c r="N18" s="12">
        <f t="shared" si="2"/>
        <v>41167.17</v>
      </c>
    </row>
    <row r="19" spans="1:14" ht="46.5" customHeight="1" x14ac:dyDescent="0.45">
      <c r="A19" s="186" t="s">
        <v>350</v>
      </c>
      <c r="B19" s="165" t="s">
        <v>43</v>
      </c>
      <c r="C19" s="104" t="s">
        <v>236</v>
      </c>
      <c r="D19" s="104" t="s">
        <v>248</v>
      </c>
      <c r="E19" s="104" t="s">
        <v>199</v>
      </c>
      <c r="F19" s="104" t="s">
        <v>189</v>
      </c>
      <c r="G19" s="188">
        <v>45000</v>
      </c>
      <c r="H19" s="189">
        <v>1148.33</v>
      </c>
      <c r="I19" s="106">
        <v>25</v>
      </c>
      <c r="J19" s="106">
        <v>1291.5</v>
      </c>
      <c r="K19" s="106">
        <v>1368</v>
      </c>
      <c r="L19" s="106">
        <v>0</v>
      </c>
      <c r="M19" s="106">
        <f t="shared" si="0"/>
        <v>3832.83</v>
      </c>
      <c r="N19" s="12">
        <f t="shared" si="2"/>
        <v>41167.17</v>
      </c>
    </row>
    <row r="20" spans="1:14" ht="46.5" customHeight="1" x14ac:dyDescent="0.45">
      <c r="A20" s="185" t="s">
        <v>351</v>
      </c>
      <c r="B20" s="110" t="s">
        <v>44</v>
      </c>
      <c r="C20" s="110" t="s">
        <v>211</v>
      </c>
      <c r="D20" s="110" t="s">
        <v>323</v>
      </c>
      <c r="E20" s="104" t="s">
        <v>199</v>
      </c>
      <c r="F20" s="110" t="s">
        <v>190</v>
      </c>
      <c r="G20" s="188">
        <v>45000</v>
      </c>
      <c r="H20" s="189">
        <v>1148.33</v>
      </c>
      <c r="I20" s="121">
        <v>25</v>
      </c>
      <c r="J20" s="121">
        <v>1291.5</v>
      </c>
      <c r="K20" s="121">
        <v>1368</v>
      </c>
      <c r="L20" s="121">
        <v>0</v>
      </c>
      <c r="M20" s="121">
        <f t="shared" si="0"/>
        <v>3832.83</v>
      </c>
      <c r="N20" s="12">
        <f t="shared" si="2"/>
        <v>41167.17</v>
      </c>
    </row>
    <row r="21" spans="1:14" ht="46.5" customHeight="1" x14ac:dyDescent="0.45">
      <c r="A21" s="185" t="s">
        <v>352</v>
      </c>
      <c r="B21" s="165" t="s">
        <v>304</v>
      </c>
      <c r="C21" s="104" t="s">
        <v>305</v>
      </c>
      <c r="D21" s="104" t="s">
        <v>49</v>
      </c>
      <c r="E21" s="104" t="s">
        <v>199</v>
      </c>
      <c r="F21" s="104" t="s">
        <v>189</v>
      </c>
      <c r="G21" s="188">
        <v>45000</v>
      </c>
      <c r="H21" s="189">
        <v>1148.33</v>
      </c>
      <c r="I21" s="106">
        <v>25</v>
      </c>
      <c r="J21" s="106">
        <v>1291.5</v>
      </c>
      <c r="K21" s="106">
        <v>1368</v>
      </c>
      <c r="L21" s="106">
        <v>0</v>
      </c>
      <c r="M21" s="106">
        <f>+H21+I21+J21+K21+L21</f>
        <v>3832.83</v>
      </c>
      <c r="N21" s="12">
        <f t="shared" si="2"/>
        <v>41167.17</v>
      </c>
    </row>
    <row r="22" spans="1:14" ht="46.5" customHeight="1" x14ac:dyDescent="0.45">
      <c r="A22" s="186" t="s">
        <v>353</v>
      </c>
      <c r="B22" s="164" t="s">
        <v>247</v>
      </c>
      <c r="C22" s="104" t="s">
        <v>209</v>
      </c>
      <c r="D22" s="104" t="s">
        <v>38</v>
      </c>
      <c r="E22" s="104" t="s">
        <v>199</v>
      </c>
      <c r="F22" s="104" t="s">
        <v>190</v>
      </c>
      <c r="G22" s="188">
        <v>40000</v>
      </c>
      <c r="H22" s="189">
        <v>442.65</v>
      </c>
      <c r="I22" s="106">
        <v>25</v>
      </c>
      <c r="J22" s="106">
        <v>1148</v>
      </c>
      <c r="K22" s="106">
        <v>1216</v>
      </c>
      <c r="L22" s="106">
        <v>0</v>
      </c>
      <c r="M22" s="106">
        <f t="shared" si="0"/>
        <v>2831.65</v>
      </c>
      <c r="N22" s="12">
        <f t="shared" si="2"/>
        <v>37168.35</v>
      </c>
    </row>
    <row r="23" spans="1:14" ht="46.5" customHeight="1" x14ac:dyDescent="0.45">
      <c r="A23" s="185" t="s">
        <v>354</v>
      </c>
      <c r="B23" s="164" t="s">
        <v>237</v>
      </c>
      <c r="C23" s="104" t="s">
        <v>236</v>
      </c>
      <c r="D23" s="104" t="s">
        <v>38</v>
      </c>
      <c r="E23" s="104" t="s">
        <v>199</v>
      </c>
      <c r="F23" s="104" t="s">
        <v>189</v>
      </c>
      <c r="G23" s="188">
        <v>40000</v>
      </c>
      <c r="H23" s="189">
        <v>442.65</v>
      </c>
      <c r="I23" s="106">
        <v>25</v>
      </c>
      <c r="J23" s="106">
        <v>1148</v>
      </c>
      <c r="K23" s="106">
        <v>1216</v>
      </c>
      <c r="L23" s="106">
        <v>0</v>
      </c>
      <c r="M23" s="106">
        <f t="shared" si="0"/>
        <v>2831.65</v>
      </c>
      <c r="N23" s="12">
        <f t="shared" si="2"/>
        <v>37168.35</v>
      </c>
    </row>
    <row r="24" spans="1:14" ht="46.5" customHeight="1" x14ac:dyDescent="0.45">
      <c r="A24" s="185" t="s">
        <v>355</v>
      </c>
      <c r="B24" s="164" t="s">
        <v>256</v>
      </c>
      <c r="C24" s="104" t="s">
        <v>257</v>
      </c>
      <c r="D24" s="104" t="s">
        <v>262</v>
      </c>
      <c r="E24" s="104" t="s">
        <v>199</v>
      </c>
      <c r="F24" s="104" t="s">
        <v>190</v>
      </c>
      <c r="G24" s="190">
        <v>40000</v>
      </c>
      <c r="H24" s="189">
        <v>206.03</v>
      </c>
      <c r="I24" s="106">
        <v>25</v>
      </c>
      <c r="J24" s="106">
        <v>1148</v>
      </c>
      <c r="K24" s="106">
        <v>1216</v>
      </c>
      <c r="L24" s="106">
        <v>1577.45</v>
      </c>
      <c r="M24" s="106">
        <f>+H24+I24+J24+K24+L24</f>
        <v>4172.4799999999996</v>
      </c>
      <c r="N24" s="12">
        <f t="shared" ref="N24:N29" si="3">+G24-M24</f>
        <v>35827.520000000004</v>
      </c>
    </row>
    <row r="25" spans="1:14" ht="46.5" customHeight="1" x14ac:dyDescent="0.45">
      <c r="A25" s="186" t="s">
        <v>356</v>
      </c>
      <c r="B25" s="164" t="s">
        <v>258</v>
      </c>
      <c r="C25" s="104" t="s">
        <v>259</v>
      </c>
      <c r="D25" s="104" t="s">
        <v>260</v>
      </c>
      <c r="E25" s="104" t="s">
        <v>199</v>
      </c>
      <c r="F25" s="104" t="s">
        <v>189</v>
      </c>
      <c r="G25" s="190">
        <v>40000</v>
      </c>
      <c r="H25" s="189">
        <v>442.65</v>
      </c>
      <c r="I25" s="106">
        <v>25</v>
      </c>
      <c r="J25" s="106">
        <v>1148</v>
      </c>
      <c r="K25" s="106">
        <v>1216</v>
      </c>
      <c r="L25" s="106">
        <v>0</v>
      </c>
      <c r="M25" s="106">
        <f>+H25+I25+J25+K25+L25</f>
        <v>2831.65</v>
      </c>
      <c r="N25" s="12">
        <f t="shared" si="3"/>
        <v>37168.35</v>
      </c>
    </row>
    <row r="26" spans="1:14" ht="46.5" customHeight="1" x14ac:dyDescent="0.45">
      <c r="A26" s="185" t="s">
        <v>357</v>
      </c>
      <c r="B26" s="164" t="s">
        <v>289</v>
      </c>
      <c r="C26" s="104" t="s">
        <v>213</v>
      </c>
      <c r="D26" s="104" t="s">
        <v>260</v>
      </c>
      <c r="E26" s="104" t="s">
        <v>199</v>
      </c>
      <c r="F26" s="104" t="s">
        <v>189</v>
      </c>
      <c r="G26" s="190">
        <v>40000</v>
      </c>
      <c r="H26" s="189">
        <v>442.65</v>
      </c>
      <c r="I26" s="106">
        <v>25</v>
      </c>
      <c r="J26" s="106">
        <v>1148</v>
      </c>
      <c r="K26" s="106">
        <v>1216</v>
      </c>
      <c r="L26" s="106">
        <v>0</v>
      </c>
      <c r="M26" s="106">
        <f>+H26+I26+J26+K26+L26</f>
        <v>2831.65</v>
      </c>
      <c r="N26" s="12">
        <f t="shared" si="3"/>
        <v>37168.35</v>
      </c>
    </row>
    <row r="27" spans="1:14" ht="46.5" customHeight="1" x14ac:dyDescent="0.45">
      <c r="A27" s="185" t="s">
        <v>358</v>
      </c>
      <c r="B27" s="164" t="s">
        <v>196</v>
      </c>
      <c r="C27" s="104" t="s">
        <v>214</v>
      </c>
      <c r="D27" s="104" t="s">
        <v>185</v>
      </c>
      <c r="E27" s="104" t="s">
        <v>199</v>
      </c>
      <c r="F27" s="104" t="s">
        <v>189</v>
      </c>
      <c r="G27" s="188">
        <v>40000</v>
      </c>
      <c r="H27" s="189">
        <v>442.65</v>
      </c>
      <c r="I27" s="106">
        <v>25</v>
      </c>
      <c r="J27" s="106">
        <v>1148</v>
      </c>
      <c r="K27" s="106">
        <v>1216</v>
      </c>
      <c r="L27" s="106">
        <v>0</v>
      </c>
      <c r="M27" s="106">
        <f>+H27+I27+J27+K27+L27</f>
        <v>2831.65</v>
      </c>
      <c r="N27" s="12">
        <f t="shared" si="3"/>
        <v>37168.35</v>
      </c>
    </row>
    <row r="28" spans="1:14" ht="46.5" customHeight="1" x14ac:dyDescent="0.45">
      <c r="A28" s="186" t="s">
        <v>359</v>
      </c>
      <c r="B28" s="164" t="s">
        <v>374</v>
      </c>
      <c r="C28" s="104" t="s">
        <v>375</v>
      </c>
      <c r="D28" s="104" t="s">
        <v>376</v>
      </c>
      <c r="E28" s="104" t="s">
        <v>199</v>
      </c>
      <c r="F28" s="104" t="s">
        <v>190</v>
      </c>
      <c r="G28" s="188">
        <v>37500</v>
      </c>
      <c r="H28" s="189">
        <v>89.81</v>
      </c>
      <c r="I28" s="106">
        <v>25</v>
      </c>
      <c r="J28" s="106">
        <v>1076.25</v>
      </c>
      <c r="K28" s="106">
        <v>1140</v>
      </c>
      <c r="L28" s="106">
        <v>0</v>
      </c>
      <c r="M28" s="106">
        <f>+H28+I28+J28+K28+L28</f>
        <v>2331.06</v>
      </c>
      <c r="N28" s="12">
        <f t="shared" si="3"/>
        <v>35168.94</v>
      </c>
    </row>
    <row r="29" spans="1:14" ht="46.5" customHeight="1" x14ac:dyDescent="0.45">
      <c r="A29" s="185" t="s">
        <v>360</v>
      </c>
      <c r="B29" s="164" t="s">
        <v>377</v>
      </c>
      <c r="C29" s="104" t="s">
        <v>209</v>
      </c>
      <c r="D29" s="104" t="s">
        <v>166</v>
      </c>
      <c r="E29" s="104" t="s">
        <v>199</v>
      </c>
      <c r="F29" s="104" t="s">
        <v>189</v>
      </c>
      <c r="G29" s="188">
        <v>37500</v>
      </c>
      <c r="H29" s="189">
        <v>89.81</v>
      </c>
      <c r="I29" s="106">
        <v>25</v>
      </c>
      <c r="J29" s="106">
        <v>1076.25</v>
      </c>
      <c r="K29" s="106">
        <v>1140</v>
      </c>
      <c r="L29" s="106">
        <v>0</v>
      </c>
      <c r="M29" s="106">
        <v>2331.06</v>
      </c>
      <c r="N29" s="12">
        <f t="shared" si="3"/>
        <v>35168.94</v>
      </c>
    </row>
    <row r="30" spans="1:14" ht="46.5" customHeight="1" x14ac:dyDescent="0.45">
      <c r="A30" s="185" t="s">
        <v>361</v>
      </c>
      <c r="B30" s="165" t="s">
        <v>52</v>
      </c>
      <c r="C30" s="104" t="s">
        <v>215</v>
      </c>
      <c r="D30" s="104" t="s">
        <v>30</v>
      </c>
      <c r="E30" s="104" t="s">
        <v>199</v>
      </c>
      <c r="F30" s="104" t="s">
        <v>189</v>
      </c>
      <c r="G30" s="188">
        <v>36000</v>
      </c>
      <c r="H30" s="189">
        <v>0</v>
      </c>
      <c r="I30" s="106">
        <v>25</v>
      </c>
      <c r="J30" s="106">
        <v>1033.2</v>
      </c>
      <c r="K30" s="106">
        <v>1094.4000000000001</v>
      </c>
      <c r="L30" s="106">
        <v>0</v>
      </c>
      <c r="M30" s="106">
        <f t="shared" si="0"/>
        <v>2152.6000000000004</v>
      </c>
      <c r="N30" s="12">
        <f t="shared" si="2"/>
        <v>33847.4</v>
      </c>
    </row>
    <row r="31" spans="1:14" ht="46.5" customHeight="1" x14ac:dyDescent="0.45">
      <c r="A31" s="186" t="s">
        <v>362</v>
      </c>
      <c r="B31" s="165" t="s">
        <v>53</v>
      </c>
      <c r="C31" s="104" t="s">
        <v>215</v>
      </c>
      <c r="D31" s="104" t="s">
        <v>30</v>
      </c>
      <c r="E31" s="104" t="s">
        <v>199</v>
      </c>
      <c r="F31" s="104" t="s">
        <v>190</v>
      </c>
      <c r="G31" s="188">
        <v>35000</v>
      </c>
      <c r="H31" s="189">
        <v>0</v>
      </c>
      <c r="I31" s="106">
        <v>25</v>
      </c>
      <c r="J31" s="106">
        <v>1004.5</v>
      </c>
      <c r="K31" s="106">
        <v>1064</v>
      </c>
      <c r="L31" s="106">
        <v>0</v>
      </c>
      <c r="M31" s="106">
        <f t="shared" si="0"/>
        <v>2093.5</v>
      </c>
      <c r="N31" s="12">
        <f t="shared" si="2"/>
        <v>32906.5</v>
      </c>
    </row>
    <row r="32" spans="1:14" ht="46.5" customHeight="1" x14ac:dyDescent="0.45">
      <c r="A32" s="185" t="s">
        <v>363</v>
      </c>
      <c r="B32" s="171" t="s">
        <v>64</v>
      </c>
      <c r="C32" s="171" t="s">
        <v>206</v>
      </c>
      <c r="D32" s="171" t="s">
        <v>314</v>
      </c>
      <c r="E32" s="104" t="s">
        <v>199</v>
      </c>
      <c r="F32" s="104" t="s">
        <v>189</v>
      </c>
      <c r="G32" s="105">
        <v>35000</v>
      </c>
      <c r="H32" s="106">
        <v>0</v>
      </c>
      <c r="I32" s="106">
        <v>25</v>
      </c>
      <c r="J32" s="106">
        <v>1004.5</v>
      </c>
      <c r="K32" s="106">
        <v>1064</v>
      </c>
      <c r="L32" s="106">
        <v>0</v>
      </c>
      <c r="M32" s="106">
        <f t="shared" si="0"/>
        <v>2093.5</v>
      </c>
      <c r="N32" s="12">
        <f t="shared" ref="N32:N37" si="4">+G32-M32</f>
        <v>32906.5</v>
      </c>
    </row>
    <row r="33" spans="1:14" ht="46.5" customHeight="1" x14ac:dyDescent="0.45">
      <c r="A33" s="185" t="s">
        <v>364</v>
      </c>
      <c r="B33" s="164" t="s">
        <v>283</v>
      </c>
      <c r="C33" s="104" t="s">
        <v>216</v>
      </c>
      <c r="D33" s="104" t="s">
        <v>38</v>
      </c>
      <c r="E33" s="104" t="s">
        <v>199</v>
      </c>
      <c r="F33" s="104" t="s">
        <v>190</v>
      </c>
      <c r="G33" s="105">
        <v>35000</v>
      </c>
      <c r="H33" s="106">
        <v>0</v>
      </c>
      <c r="I33" s="106">
        <v>25</v>
      </c>
      <c r="J33" s="106">
        <v>1004.5</v>
      </c>
      <c r="K33" s="106">
        <v>1064</v>
      </c>
      <c r="L33" s="106">
        <v>0</v>
      </c>
      <c r="M33" s="106">
        <f>+H33+I33+J33+K33+L33</f>
        <v>2093.5</v>
      </c>
      <c r="N33" s="12">
        <f>+G33-M33</f>
        <v>32906.5</v>
      </c>
    </row>
    <row r="34" spans="1:14" ht="46.5" customHeight="1" x14ac:dyDescent="0.45">
      <c r="A34" s="186" t="s">
        <v>365</v>
      </c>
      <c r="B34" s="164" t="s">
        <v>261</v>
      </c>
      <c r="C34" s="104" t="s">
        <v>209</v>
      </c>
      <c r="D34" s="104" t="s">
        <v>166</v>
      </c>
      <c r="E34" s="104" t="s">
        <v>199</v>
      </c>
      <c r="F34" s="104" t="s">
        <v>190</v>
      </c>
      <c r="G34" s="159">
        <v>35000</v>
      </c>
      <c r="H34" s="106">
        <v>0</v>
      </c>
      <c r="I34" s="106">
        <v>25</v>
      </c>
      <c r="J34" s="106">
        <v>1004.5</v>
      </c>
      <c r="K34" s="106">
        <v>1064</v>
      </c>
      <c r="L34" s="106">
        <v>0</v>
      </c>
      <c r="M34" s="106">
        <f>+H34+I34+J34+K34+L34</f>
        <v>2093.5</v>
      </c>
      <c r="N34" s="12">
        <f>+G34-M34</f>
        <v>32906.5</v>
      </c>
    </row>
    <row r="35" spans="1:14" ht="46.5" customHeight="1" x14ac:dyDescent="0.45">
      <c r="A35" s="185" t="s">
        <v>378</v>
      </c>
      <c r="B35" s="164" t="s">
        <v>205</v>
      </c>
      <c r="C35" s="104" t="s">
        <v>214</v>
      </c>
      <c r="D35" s="104" t="s">
        <v>185</v>
      </c>
      <c r="E35" s="104" t="s">
        <v>199</v>
      </c>
      <c r="F35" s="104" t="s">
        <v>189</v>
      </c>
      <c r="G35" s="105">
        <v>30000</v>
      </c>
      <c r="H35" s="106">
        <v>0</v>
      </c>
      <c r="I35" s="106">
        <v>25</v>
      </c>
      <c r="J35" s="106">
        <v>861</v>
      </c>
      <c r="K35" s="106">
        <v>912</v>
      </c>
      <c r="L35" s="106">
        <v>0</v>
      </c>
      <c r="M35" s="106">
        <f t="shared" si="0"/>
        <v>1798</v>
      </c>
      <c r="N35" s="12">
        <f t="shared" si="4"/>
        <v>28202</v>
      </c>
    </row>
    <row r="36" spans="1:14" ht="46.5" customHeight="1" x14ac:dyDescent="0.45">
      <c r="A36" s="185" t="s">
        <v>379</v>
      </c>
      <c r="B36" s="164" t="s">
        <v>68</v>
      </c>
      <c r="C36" s="104" t="s">
        <v>212</v>
      </c>
      <c r="D36" s="104" t="s">
        <v>30</v>
      </c>
      <c r="E36" s="104" t="s">
        <v>199</v>
      </c>
      <c r="F36" s="104" t="s">
        <v>190</v>
      </c>
      <c r="G36" s="105">
        <v>30000</v>
      </c>
      <c r="H36" s="106">
        <v>0</v>
      </c>
      <c r="I36" s="106">
        <v>25</v>
      </c>
      <c r="J36" s="106">
        <v>861</v>
      </c>
      <c r="K36" s="106">
        <v>912</v>
      </c>
      <c r="L36" s="106">
        <v>0</v>
      </c>
      <c r="M36" s="106">
        <f t="shared" si="0"/>
        <v>1798</v>
      </c>
      <c r="N36" s="12">
        <f t="shared" si="4"/>
        <v>28202</v>
      </c>
    </row>
    <row r="37" spans="1:14" ht="46.5" customHeight="1" x14ac:dyDescent="0.45">
      <c r="A37" s="186" t="s">
        <v>380</v>
      </c>
      <c r="B37" s="166" t="s">
        <v>197</v>
      </c>
      <c r="C37" s="110" t="s">
        <v>207</v>
      </c>
      <c r="D37" s="107" t="s">
        <v>326</v>
      </c>
      <c r="E37" s="104" t="s">
        <v>199</v>
      </c>
      <c r="F37" s="104" t="s">
        <v>189</v>
      </c>
      <c r="G37" s="105">
        <v>30000</v>
      </c>
      <c r="H37" s="106">
        <v>0</v>
      </c>
      <c r="I37" s="106">
        <v>25</v>
      </c>
      <c r="J37" s="106">
        <v>861</v>
      </c>
      <c r="K37" s="106">
        <v>912</v>
      </c>
      <c r="L37" s="106">
        <v>0</v>
      </c>
      <c r="M37" s="106">
        <f t="shared" si="0"/>
        <v>1798</v>
      </c>
      <c r="N37" s="12">
        <f t="shared" si="4"/>
        <v>28202</v>
      </c>
    </row>
    <row r="38" spans="1:14" ht="46.5" customHeight="1" x14ac:dyDescent="0.45">
      <c r="A38" s="194" t="s">
        <v>193</v>
      </c>
      <c r="B38" s="195"/>
      <c r="C38" s="195"/>
      <c r="D38" s="195"/>
      <c r="E38" s="195"/>
      <c r="F38" s="195"/>
      <c r="G38" s="39">
        <f t="shared" ref="G38:N38" si="5">SUM(G9:G37)</f>
        <v>1419000</v>
      </c>
      <c r="H38" s="39">
        <f>SUM(H9:H37)</f>
        <v>57926.830000000016</v>
      </c>
      <c r="I38" s="39">
        <f t="shared" si="5"/>
        <v>725</v>
      </c>
      <c r="J38" s="39">
        <f t="shared" si="5"/>
        <v>40725.299999999996</v>
      </c>
      <c r="K38" s="39">
        <f t="shared" si="5"/>
        <v>43137.599999999999</v>
      </c>
      <c r="L38" s="39">
        <f t="shared" si="5"/>
        <v>6309.8</v>
      </c>
      <c r="M38" s="39">
        <f t="shared" si="5"/>
        <v>148824.52999999997</v>
      </c>
      <c r="N38" s="39">
        <f t="shared" si="5"/>
        <v>1270175.4699999997</v>
      </c>
    </row>
    <row r="40" spans="1:14" ht="46.5" customHeight="1" thickBot="1" x14ac:dyDescent="0.55000000000000004">
      <c r="A40" s="45"/>
      <c r="B40" s="133"/>
      <c r="C40" s="134"/>
      <c r="D40" s="134"/>
      <c r="E40" s="134"/>
      <c r="F40" s="134"/>
      <c r="G40" s="135"/>
      <c r="H40" s="136"/>
      <c r="I40" s="136"/>
      <c r="J40" s="136"/>
      <c r="K40" s="137"/>
      <c r="L40" s="137"/>
      <c r="M40" s="137"/>
      <c r="N40" s="44"/>
    </row>
    <row r="41" spans="1:14" ht="46.5" customHeight="1" x14ac:dyDescent="0.5">
      <c r="A41" s="45"/>
      <c r="B41" s="139" t="s">
        <v>97</v>
      </c>
      <c r="C41" s="140"/>
      <c r="D41" s="140"/>
      <c r="E41" s="140"/>
      <c r="F41" s="140"/>
      <c r="G41" s="141"/>
      <c r="H41" s="141" t="s">
        <v>98</v>
      </c>
      <c r="I41" s="141"/>
      <c r="J41" s="141"/>
      <c r="K41" s="142"/>
      <c r="L41" s="143"/>
      <c r="M41" s="137"/>
      <c r="N41" s="44"/>
    </row>
    <row r="42" spans="1:14" ht="33.75" customHeight="1" x14ac:dyDescent="0.5">
      <c r="A42" s="45"/>
      <c r="B42" s="139" t="s">
        <v>194</v>
      </c>
      <c r="C42" s="140"/>
      <c r="D42" s="140"/>
      <c r="E42" s="140"/>
      <c r="F42" s="140"/>
      <c r="G42" s="141"/>
      <c r="H42" s="141" t="s">
        <v>99</v>
      </c>
      <c r="I42" s="141"/>
      <c r="J42" s="142"/>
      <c r="K42" s="141"/>
      <c r="L42" s="143"/>
      <c r="M42" s="137"/>
      <c r="N42" s="44"/>
    </row>
    <row r="43" spans="1:14" ht="46.5" customHeight="1" x14ac:dyDescent="0.45">
      <c r="A43" s="45"/>
      <c r="B43" s="74"/>
      <c r="C43" s="47"/>
      <c r="D43" s="47"/>
      <c r="E43" s="47"/>
      <c r="F43" s="47"/>
      <c r="G43" s="48"/>
      <c r="H43" s="48"/>
      <c r="I43" s="48"/>
      <c r="J43" s="48"/>
      <c r="K43" s="50"/>
      <c r="L43" s="50"/>
      <c r="M43" s="50"/>
      <c r="N43" s="44"/>
    </row>
    <row r="44" spans="1:14" ht="46.5" customHeight="1" x14ac:dyDescent="0.45">
      <c r="A44" s="45"/>
      <c r="B44" s="74"/>
      <c r="C44" s="47"/>
      <c r="D44" s="47"/>
      <c r="E44" s="47"/>
      <c r="F44" s="47"/>
      <c r="G44" s="48"/>
      <c r="H44" s="50"/>
      <c r="I44" s="50"/>
      <c r="J44" s="50"/>
      <c r="K44" s="50"/>
      <c r="L44" s="50"/>
      <c r="M44" s="50"/>
      <c r="N44" s="44"/>
    </row>
    <row r="45" spans="1:14" ht="46.5" customHeight="1" x14ac:dyDescent="0.45">
      <c r="A45" s="45"/>
      <c r="B45" s="74"/>
      <c r="C45" s="47"/>
      <c r="D45" s="47"/>
      <c r="E45" s="47"/>
      <c r="F45" s="47"/>
      <c r="G45" s="48"/>
      <c r="H45" s="50"/>
      <c r="I45" s="50"/>
      <c r="J45" s="50"/>
      <c r="K45" s="50"/>
      <c r="L45" s="50"/>
      <c r="M45" s="50"/>
      <c r="N45" s="44"/>
    </row>
    <row r="46" spans="1:14" ht="46.5" customHeight="1" x14ac:dyDescent="0.4">
      <c r="A46" s="45"/>
      <c r="B46" s="72"/>
      <c r="C46" s="42"/>
      <c r="D46" s="42"/>
      <c r="E46" s="42"/>
      <c r="F46" s="42"/>
      <c r="G46" s="43"/>
      <c r="H46" s="44"/>
      <c r="I46" s="44"/>
      <c r="J46" s="44"/>
      <c r="K46" s="44"/>
      <c r="L46" s="44"/>
      <c r="M46" s="44"/>
      <c r="N46" s="44"/>
    </row>
    <row r="47" spans="1:14" ht="46.5" customHeight="1" x14ac:dyDescent="0.4">
      <c r="A47" s="45"/>
      <c r="B47" s="72"/>
      <c r="C47" s="42"/>
      <c r="D47" s="42"/>
      <c r="E47" s="42"/>
      <c r="F47" s="42"/>
      <c r="G47" s="43"/>
      <c r="H47" s="44"/>
      <c r="I47" s="44"/>
      <c r="J47" s="44"/>
      <c r="K47" s="44"/>
      <c r="L47" s="44"/>
      <c r="M47" s="44"/>
      <c r="N47" s="44"/>
    </row>
    <row r="48" spans="1:14" ht="46.5" customHeight="1" x14ac:dyDescent="0.45">
      <c r="A48" s="169"/>
      <c r="B48" s="75"/>
      <c r="C48" s="53"/>
      <c r="D48" s="53"/>
      <c r="E48" s="53"/>
      <c r="F48" s="53"/>
      <c r="G48" s="54"/>
      <c r="H48" s="54"/>
      <c r="I48" s="54"/>
      <c r="J48" s="54"/>
      <c r="K48" s="54"/>
      <c r="L48" s="53"/>
      <c r="M48" s="53"/>
      <c r="N48" s="53"/>
    </row>
    <row r="49" spans="1:14" ht="46.5" customHeight="1" x14ac:dyDescent="0.45">
      <c r="A49" s="169"/>
      <c r="B49" s="75"/>
      <c r="C49" s="53"/>
      <c r="D49" s="53"/>
      <c r="E49" s="53"/>
      <c r="F49" s="53"/>
      <c r="G49" s="54"/>
      <c r="H49" s="54"/>
      <c r="I49" s="54"/>
      <c r="J49" s="54"/>
      <c r="K49" s="54"/>
      <c r="L49" s="53"/>
      <c r="M49" s="53"/>
      <c r="N49" s="53"/>
    </row>
  </sheetData>
  <sortState xmlns:xlrd2="http://schemas.microsoft.com/office/spreadsheetml/2017/richdata2" ref="A9:N37">
    <sortCondition descending="1" ref="G9:G37"/>
  </sortState>
  <mergeCells count="6">
    <mergeCell ref="A38:F38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8"/>
  <sheetViews>
    <sheetView view="pageBreakPreview" zoomScale="51" zoomScaleNormal="59" zoomScaleSheetLayoutView="51" zoomScalePageLayoutView="39" workbookViewId="0">
      <selection activeCell="F13" sqref="F13"/>
    </sheetView>
  </sheetViews>
  <sheetFormatPr baseColWidth="10" defaultColWidth="9.140625" defaultRowHeight="39" customHeight="1" x14ac:dyDescent="0.25"/>
  <cols>
    <col min="1" max="1" width="16.7109375" customWidth="1"/>
    <col min="2" max="2" width="67.140625" customWidth="1"/>
    <col min="3" max="3" width="92.85546875" customWidth="1"/>
    <col min="4" max="4" width="59.42578125" customWidth="1"/>
    <col min="5" max="5" width="27.85546875" customWidth="1"/>
    <col min="6" max="6" width="30.85546875" customWidth="1"/>
    <col min="7" max="7" width="30.5703125" customWidth="1"/>
    <col min="8" max="8" width="25.5703125" customWidth="1"/>
    <col min="9" max="9" width="25.85546875" customWidth="1"/>
    <col min="10" max="10" width="24.5703125" customWidth="1"/>
    <col min="11" max="11" width="25.7109375" customWidth="1"/>
    <col min="12" max="12" width="23.5703125" customWidth="1"/>
    <col min="13" max="13" width="24" customWidth="1"/>
    <col min="14" max="14" width="28.42578125" customWidth="1"/>
  </cols>
  <sheetData>
    <row r="1" spans="1:14" s="1" customFormat="1" ht="33" customHeight="1" x14ac:dyDescent="0.5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4" s="1" customFormat="1" ht="18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4" customHeight="1" x14ac:dyDescent="0.5">
      <c r="A3" s="196" t="s">
        <v>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4" s="1" customFormat="1" ht="20.25" customHeight="1" x14ac:dyDescent="0.5">
      <c r="A4" s="201" t="s">
        <v>382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s="1" customFormat="1" ht="25.5" customHeight="1" x14ac:dyDescent="0.5">
      <c r="A5" s="196" t="s">
        <v>222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</row>
    <row r="6" spans="1:14" s="1" customFormat="1" ht="6" customHeight="1" x14ac:dyDescent="0.5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188</v>
      </c>
      <c r="G7" s="7" t="s">
        <v>192</v>
      </c>
      <c r="H7" s="6" t="s">
        <v>6</v>
      </c>
      <c r="I7" s="7" t="s">
        <v>7</v>
      </c>
      <c r="J7" s="6" t="s">
        <v>8</v>
      </c>
      <c r="K7" s="7" t="s">
        <v>9</v>
      </c>
      <c r="L7" s="7" t="s">
        <v>10</v>
      </c>
      <c r="M7" s="7" t="s">
        <v>11</v>
      </c>
      <c r="N7" s="6" t="s">
        <v>12</v>
      </c>
    </row>
    <row r="8" spans="1:14" s="4" customFormat="1" ht="54" customHeight="1" x14ac:dyDescent="0.45">
      <c r="A8" s="9">
        <v>1</v>
      </c>
      <c r="B8" s="11" t="s">
        <v>106</v>
      </c>
      <c r="C8" s="11" t="s">
        <v>233</v>
      </c>
      <c r="D8" s="11" t="s">
        <v>107</v>
      </c>
      <c r="E8" s="11" t="s">
        <v>19</v>
      </c>
      <c r="F8" s="11" t="s">
        <v>190</v>
      </c>
      <c r="G8" s="12">
        <v>60000</v>
      </c>
      <c r="H8" s="12">
        <v>3486.65</v>
      </c>
      <c r="I8" s="12">
        <v>25</v>
      </c>
      <c r="J8" s="12">
        <v>1722</v>
      </c>
      <c r="K8" s="12">
        <v>1824</v>
      </c>
      <c r="L8" s="12">
        <v>0</v>
      </c>
      <c r="M8" s="12">
        <f t="shared" ref="M8:M46" si="0">+H8+I8+J8+K8+L8</f>
        <v>7057.65</v>
      </c>
      <c r="N8" s="12">
        <f t="shared" ref="N8:N46" si="1">+G8-M8</f>
        <v>52942.35</v>
      </c>
    </row>
    <row r="9" spans="1:14" s="8" customFormat="1" ht="39" customHeight="1" x14ac:dyDescent="0.45">
      <c r="A9" s="9">
        <v>2</v>
      </c>
      <c r="B9" s="110" t="s">
        <v>111</v>
      </c>
      <c r="C9" s="110" t="s">
        <v>312</v>
      </c>
      <c r="D9" s="110" t="s">
        <v>112</v>
      </c>
      <c r="E9" s="110" t="s">
        <v>27</v>
      </c>
      <c r="F9" s="11" t="s">
        <v>190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2352.71</v>
      </c>
      <c r="M9" s="12">
        <f t="shared" si="0"/>
        <v>9410.36</v>
      </c>
      <c r="N9" s="12">
        <f t="shared" si="1"/>
        <v>50589.64</v>
      </c>
    </row>
    <row r="10" spans="1:14" s="4" customFormat="1" ht="39" customHeight="1" x14ac:dyDescent="0.45">
      <c r="A10" s="9">
        <v>3</v>
      </c>
      <c r="B10" s="110" t="s">
        <v>268</v>
      </c>
      <c r="C10" s="110" t="s">
        <v>319</v>
      </c>
      <c r="D10" s="110" t="s">
        <v>26</v>
      </c>
      <c r="E10" s="110" t="s">
        <v>19</v>
      </c>
      <c r="F10" s="11" t="s">
        <v>189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0</v>
      </c>
      <c r="M10" s="12">
        <f t="shared" si="0"/>
        <v>7057.65</v>
      </c>
      <c r="N10" s="12">
        <f t="shared" si="1"/>
        <v>52942.35</v>
      </c>
    </row>
    <row r="11" spans="1:14" ht="39" customHeight="1" x14ac:dyDescent="0.45">
      <c r="A11" s="9">
        <v>4</v>
      </c>
      <c r="B11" s="110" t="s">
        <v>113</v>
      </c>
      <c r="C11" s="110" t="s">
        <v>213</v>
      </c>
      <c r="D11" s="110" t="s">
        <v>158</v>
      </c>
      <c r="E11" s="110" t="s">
        <v>27</v>
      </c>
      <c r="F11" s="11" t="s">
        <v>189</v>
      </c>
      <c r="G11" s="12">
        <v>55000</v>
      </c>
      <c r="H11" s="12">
        <v>2559.6799999999998</v>
      </c>
      <c r="I11" s="12">
        <v>25</v>
      </c>
      <c r="J11" s="12">
        <v>1578.5</v>
      </c>
      <c r="K11" s="12">
        <v>1672</v>
      </c>
      <c r="L11" s="12">
        <v>2400</v>
      </c>
      <c r="M11" s="12">
        <f t="shared" si="0"/>
        <v>8235.18</v>
      </c>
      <c r="N11" s="12">
        <f t="shared" si="1"/>
        <v>46764.82</v>
      </c>
    </row>
    <row r="12" spans="1:14" ht="39" customHeight="1" x14ac:dyDescent="0.45">
      <c r="A12" s="9">
        <v>5</v>
      </c>
      <c r="B12" s="110" t="s">
        <v>266</v>
      </c>
      <c r="C12" s="110" t="s">
        <v>213</v>
      </c>
      <c r="D12" s="110" t="s">
        <v>115</v>
      </c>
      <c r="E12" s="110" t="s">
        <v>27</v>
      </c>
      <c r="F12" s="11" t="s">
        <v>189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2100</v>
      </c>
      <c r="M12" s="12">
        <f t="shared" si="0"/>
        <v>7935.18</v>
      </c>
      <c r="N12" s="12">
        <f t="shared" si="1"/>
        <v>47064.82</v>
      </c>
    </row>
    <row r="13" spans="1:14" ht="39" customHeight="1" x14ac:dyDescent="0.45">
      <c r="A13" s="9">
        <v>6</v>
      </c>
      <c r="B13" s="110" t="s">
        <v>119</v>
      </c>
      <c r="C13" s="110" t="s">
        <v>233</v>
      </c>
      <c r="D13" s="110" t="s">
        <v>242</v>
      </c>
      <c r="E13" s="110" t="s">
        <v>27</v>
      </c>
      <c r="F13" s="11" t="s">
        <v>190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0</v>
      </c>
      <c r="M13" s="12">
        <f t="shared" ref="M13" si="2">+H13+I13+J13+K13+L13</f>
        <v>5835.18</v>
      </c>
      <c r="N13" s="12">
        <f t="shared" ref="N13" si="3">+G13-M13</f>
        <v>49164.82</v>
      </c>
    </row>
    <row r="14" spans="1:14" ht="39" customHeight="1" x14ac:dyDescent="0.45">
      <c r="A14" s="9">
        <v>7</v>
      </c>
      <c r="B14" s="110" t="s">
        <v>116</v>
      </c>
      <c r="C14" s="110" t="s">
        <v>213</v>
      </c>
      <c r="D14" s="110" t="s">
        <v>115</v>
      </c>
      <c r="E14" s="110" t="s">
        <v>27</v>
      </c>
      <c r="F14" s="11" t="s">
        <v>190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12">
        <f t="shared" si="1"/>
        <v>43066</v>
      </c>
    </row>
    <row r="15" spans="1:14" ht="39" customHeight="1" x14ac:dyDescent="0.45">
      <c r="A15" s="9">
        <v>8</v>
      </c>
      <c r="B15" s="110" t="s">
        <v>267</v>
      </c>
      <c r="C15" s="110" t="s">
        <v>213</v>
      </c>
      <c r="D15" s="110" t="s">
        <v>115</v>
      </c>
      <c r="E15" s="110" t="s">
        <v>27</v>
      </c>
      <c r="F15" s="11" t="s">
        <v>189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400</v>
      </c>
      <c r="M15" s="12">
        <f t="shared" si="0"/>
        <v>5234</v>
      </c>
      <c r="N15" s="12">
        <f t="shared" si="1"/>
        <v>44766</v>
      </c>
    </row>
    <row r="16" spans="1:14" ht="39" customHeight="1" x14ac:dyDescent="0.45">
      <c r="A16" s="9">
        <v>9</v>
      </c>
      <c r="B16" s="110" t="s">
        <v>108</v>
      </c>
      <c r="C16" s="110" t="s">
        <v>233</v>
      </c>
      <c r="D16" s="110" t="s">
        <v>109</v>
      </c>
      <c r="E16" s="110" t="s">
        <v>27</v>
      </c>
      <c r="F16" s="11" t="s">
        <v>189</v>
      </c>
      <c r="G16" s="12">
        <v>45000</v>
      </c>
      <c r="H16" s="12">
        <v>1148.33</v>
      </c>
      <c r="I16" s="12">
        <v>25</v>
      </c>
      <c r="J16" s="12">
        <v>1291.5</v>
      </c>
      <c r="K16" s="12">
        <v>1368</v>
      </c>
      <c r="L16" s="12">
        <v>0</v>
      </c>
      <c r="M16" s="12">
        <f t="shared" si="0"/>
        <v>3832.83</v>
      </c>
      <c r="N16" s="12">
        <f t="shared" si="1"/>
        <v>41167.17</v>
      </c>
    </row>
    <row r="17" spans="1:14" ht="39" customHeight="1" x14ac:dyDescent="0.45">
      <c r="A17" s="9">
        <v>10</v>
      </c>
      <c r="B17" s="110" t="s">
        <v>110</v>
      </c>
      <c r="C17" s="110" t="s">
        <v>233</v>
      </c>
      <c r="D17" s="110" t="s">
        <v>109</v>
      </c>
      <c r="E17" s="110" t="s">
        <v>19</v>
      </c>
      <c r="F17" s="11" t="s">
        <v>190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9692.86</v>
      </c>
      <c r="M17" s="12">
        <f t="shared" si="0"/>
        <v>13525.69</v>
      </c>
      <c r="N17" s="12">
        <f t="shared" si="1"/>
        <v>31474.309999999998</v>
      </c>
    </row>
    <row r="18" spans="1:14" s="76" customFormat="1" ht="39" customHeight="1" x14ac:dyDescent="0.45">
      <c r="A18" s="9">
        <v>11</v>
      </c>
      <c r="B18" s="110" t="s">
        <v>135</v>
      </c>
      <c r="C18" s="110" t="s">
        <v>243</v>
      </c>
      <c r="D18" s="110" t="s">
        <v>310</v>
      </c>
      <c r="E18" s="110" t="s">
        <v>19</v>
      </c>
      <c r="F18" s="110" t="s">
        <v>189</v>
      </c>
      <c r="G18" s="112">
        <v>45000</v>
      </c>
      <c r="H18" s="112">
        <v>1148.33</v>
      </c>
      <c r="I18" s="112">
        <v>25</v>
      </c>
      <c r="J18" s="112">
        <v>1291.5</v>
      </c>
      <c r="K18" s="112">
        <v>1368</v>
      </c>
      <c r="L18" s="112">
        <v>350</v>
      </c>
      <c r="M18" s="112">
        <f>+H18+I18+J18+K18+L18</f>
        <v>4182.83</v>
      </c>
      <c r="N18" s="112">
        <f>+G18-M18</f>
        <v>40817.17</v>
      </c>
    </row>
    <row r="19" spans="1:14" ht="39" customHeight="1" x14ac:dyDescent="0.45">
      <c r="A19" s="9">
        <v>12</v>
      </c>
      <c r="B19" s="110" t="s">
        <v>134</v>
      </c>
      <c r="C19" s="110" t="s">
        <v>213</v>
      </c>
      <c r="D19" s="110" t="s">
        <v>60</v>
      </c>
      <c r="E19" s="110" t="s">
        <v>19</v>
      </c>
      <c r="F19" s="11" t="s">
        <v>189</v>
      </c>
      <c r="G19" s="12">
        <v>45000</v>
      </c>
      <c r="H19" s="12">
        <v>1148.33</v>
      </c>
      <c r="I19" s="12">
        <v>25</v>
      </c>
      <c r="J19" s="12">
        <v>1291.5</v>
      </c>
      <c r="K19" s="12">
        <v>1368</v>
      </c>
      <c r="L19" s="175">
        <v>6671.15</v>
      </c>
      <c r="M19" s="12">
        <f t="shared" ref="M19" si="4">+H19+I19+J19+K19+L19</f>
        <v>10503.98</v>
      </c>
      <c r="N19" s="12">
        <f t="shared" ref="N19" si="5">+G19-M19</f>
        <v>34496.020000000004</v>
      </c>
    </row>
    <row r="20" spans="1:14" s="76" customFormat="1" ht="39" customHeight="1" x14ac:dyDescent="0.45">
      <c r="A20" s="9">
        <v>13</v>
      </c>
      <c r="B20" s="110" t="s">
        <v>284</v>
      </c>
      <c r="C20" s="110" t="s">
        <v>213</v>
      </c>
      <c r="D20" s="110" t="s">
        <v>60</v>
      </c>
      <c r="E20" s="110" t="s">
        <v>19</v>
      </c>
      <c r="F20" s="110" t="s">
        <v>189</v>
      </c>
      <c r="G20" s="112">
        <v>45000</v>
      </c>
      <c r="H20" s="112">
        <v>1148.33</v>
      </c>
      <c r="I20" s="112">
        <v>25</v>
      </c>
      <c r="J20" s="112">
        <v>1291.5</v>
      </c>
      <c r="K20" s="112">
        <v>1368</v>
      </c>
      <c r="L20" s="112">
        <v>0</v>
      </c>
      <c r="M20" s="112">
        <f>+H20+I20+J20+K20+L20</f>
        <v>3832.83</v>
      </c>
      <c r="N20" s="112">
        <f>+G20-M20</f>
        <v>41167.17</v>
      </c>
    </row>
    <row r="21" spans="1:14" ht="39" customHeight="1" x14ac:dyDescent="0.45">
      <c r="A21" s="9">
        <v>14</v>
      </c>
      <c r="B21" s="110" t="s">
        <v>117</v>
      </c>
      <c r="C21" s="110" t="s">
        <v>213</v>
      </c>
      <c r="D21" s="110" t="s">
        <v>118</v>
      </c>
      <c r="E21" s="110" t="s">
        <v>27</v>
      </c>
      <c r="F21" s="11" t="s">
        <v>189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12">
        <f t="shared" si="1"/>
        <v>32906.5</v>
      </c>
    </row>
    <row r="22" spans="1:14" ht="39" customHeight="1" x14ac:dyDescent="0.45">
      <c r="A22" s="9">
        <v>15</v>
      </c>
      <c r="B22" s="110" t="s">
        <v>128</v>
      </c>
      <c r="C22" s="110" t="s">
        <v>213</v>
      </c>
      <c r="D22" s="110" t="s">
        <v>121</v>
      </c>
      <c r="E22" s="110" t="s">
        <v>19</v>
      </c>
      <c r="F22" s="11" t="s">
        <v>189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0</v>
      </c>
      <c r="M22" s="12">
        <f t="shared" si="0"/>
        <v>2093.5</v>
      </c>
      <c r="N22" s="12">
        <f t="shared" si="1"/>
        <v>32906.5</v>
      </c>
    </row>
    <row r="23" spans="1:14" ht="39" customHeight="1" x14ac:dyDescent="0.45">
      <c r="A23" s="9">
        <v>16</v>
      </c>
      <c r="B23" s="110" t="s">
        <v>130</v>
      </c>
      <c r="C23" s="110" t="s">
        <v>213</v>
      </c>
      <c r="D23" s="110" t="s">
        <v>121</v>
      </c>
      <c r="E23" s="110" t="s">
        <v>19</v>
      </c>
      <c r="F23" s="11" t="s">
        <v>189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10205.17</v>
      </c>
      <c r="M23" s="12">
        <f t="shared" si="0"/>
        <v>12298.67</v>
      </c>
      <c r="N23" s="12">
        <f t="shared" si="1"/>
        <v>22701.33</v>
      </c>
    </row>
    <row r="24" spans="1:14" ht="39" customHeight="1" x14ac:dyDescent="0.45">
      <c r="A24" s="9">
        <v>17</v>
      </c>
      <c r="B24" s="110" t="s">
        <v>131</v>
      </c>
      <c r="C24" s="110" t="s">
        <v>213</v>
      </c>
      <c r="D24" s="110" t="s">
        <v>132</v>
      </c>
      <c r="E24" s="110" t="s">
        <v>19</v>
      </c>
      <c r="F24" s="11" t="s">
        <v>190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350</v>
      </c>
      <c r="M24" s="12">
        <f t="shared" si="0"/>
        <v>2443.5</v>
      </c>
      <c r="N24" s="12">
        <f t="shared" si="1"/>
        <v>32556.5</v>
      </c>
    </row>
    <row r="25" spans="1:14" ht="39" customHeight="1" x14ac:dyDescent="0.45">
      <c r="A25" s="9">
        <v>18</v>
      </c>
      <c r="B25" s="110" t="s">
        <v>133</v>
      </c>
      <c r="C25" s="110" t="s">
        <v>243</v>
      </c>
      <c r="D25" s="110" t="s">
        <v>60</v>
      </c>
      <c r="E25" s="110" t="s">
        <v>19</v>
      </c>
      <c r="F25" s="11" t="s">
        <v>189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1927.45</v>
      </c>
      <c r="M25" s="12">
        <f t="shared" si="0"/>
        <v>4020.95</v>
      </c>
      <c r="N25" s="12">
        <f t="shared" si="1"/>
        <v>30979.05</v>
      </c>
    </row>
    <row r="26" spans="1:14" ht="39" customHeight="1" x14ac:dyDescent="0.45">
      <c r="A26" s="9">
        <v>19</v>
      </c>
      <c r="B26" s="110" t="s">
        <v>101</v>
      </c>
      <c r="C26" s="110" t="s">
        <v>269</v>
      </c>
      <c r="D26" s="110" t="s">
        <v>121</v>
      </c>
      <c r="E26" s="110" t="s">
        <v>19</v>
      </c>
      <c r="F26" s="11" t="s">
        <v>189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0</v>
      </c>
      <c r="M26" s="12">
        <f>+H26+I26+J26+K26+L26</f>
        <v>2093.5</v>
      </c>
      <c r="N26" s="12">
        <f>+G26-M26</f>
        <v>32906.5</v>
      </c>
    </row>
    <row r="27" spans="1:14" ht="39" customHeight="1" x14ac:dyDescent="0.45">
      <c r="A27" s="9">
        <v>20</v>
      </c>
      <c r="B27" s="110" t="s">
        <v>100</v>
      </c>
      <c r="C27" s="110" t="s">
        <v>233</v>
      </c>
      <c r="D27" s="110" t="s">
        <v>87</v>
      </c>
      <c r="E27" s="110" t="s">
        <v>19</v>
      </c>
      <c r="F27" s="11" t="s">
        <v>190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0</v>
      </c>
      <c r="M27" s="12">
        <f t="shared" ref="M27" si="6">+H27+I27+J27+K27+L27</f>
        <v>2093.5</v>
      </c>
      <c r="N27" s="12">
        <f t="shared" ref="N27" si="7">+G27-M27</f>
        <v>32906.5</v>
      </c>
    </row>
    <row r="28" spans="1:14" ht="39" customHeight="1" x14ac:dyDescent="0.45">
      <c r="A28" s="9">
        <v>21</v>
      </c>
      <c r="B28" s="110" t="s">
        <v>137</v>
      </c>
      <c r="C28" s="110" t="s">
        <v>234</v>
      </c>
      <c r="D28" s="110" t="s">
        <v>327</v>
      </c>
      <c r="E28" s="110" t="s">
        <v>19</v>
      </c>
      <c r="F28" s="11" t="s">
        <v>189</v>
      </c>
      <c r="G28" s="12">
        <v>30000</v>
      </c>
      <c r="H28" s="12">
        <v>0</v>
      </c>
      <c r="I28" s="12">
        <v>25</v>
      </c>
      <c r="J28" s="12">
        <v>861</v>
      </c>
      <c r="K28" s="12">
        <v>912</v>
      </c>
      <c r="L28" s="12">
        <v>0</v>
      </c>
      <c r="M28" s="12">
        <f t="shared" si="0"/>
        <v>1798</v>
      </c>
      <c r="N28" s="12">
        <f t="shared" si="1"/>
        <v>28202</v>
      </c>
    </row>
    <row r="29" spans="1:14" ht="39" customHeight="1" x14ac:dyDescent="0.45">
      <c r="A29" s="9">
        <v>22</v>
      </c>
      <c r="B29" s="110" t="s">
        <v>138</v>
      </c>
      <c r="C29" s="110" t="s">
        <v>213</v>
      </c>
      <c r="D29" s="110" t="s">
        <v>60</v>
      </c>
      <c r="E29" s="110" t="s">
        <v>19</v>
      </c>
      <c r="F29" s="11" t="s">
        <v>189</v>
      </c>
      <c r="G29" s="12">
        <v>25000</v>
      </c>
      <c r="H29" s="12">
        <v>0</v>
      </c>
      <c r="I29" s="12">
        <v>25</v>
      </c>
      <c r="J29" s="12">
        <v>717.5</v>
      </c>
      <c r="K29" s="12">
        <v>760</v>
      </c>
      <c r="L29" s="12">
        <v>0</v>
      </c>
      <c r="M29" s="12">
        <f t="shared" si="0"/>
        <v>1502.5</v>
      </c>
      <c r="N29" s="12">
        <f t="shared" si="1"/>
        <v>23497.5</v>
      </c>
    </row>
    <row r="30" spans="1:14" s="76" customFormat="1" ht="39" customHeight="1" x14ac:dyDescent="0.45">
      <c r="A30" s="9">
        <v>23</v>
      </c>
      <c r="B30" s="110" t="s">
        <v>114</v>
      </c>
      <c r="C30" s="110" t="s">
        <v>213</v>
      </c>
      <c r="D30" s="110" t="s">
        <v>87</v>
      </c>
      <c r="E30" s="110" t="s">
        <v>27</v>
      </c>
      <c r="F30" s="110" t="s">
        <v>190</v>
      </c>
      <c r="G30" s="112">
        <v>25000</v>
      </c>
      <c r="H30" s="112">
        <v>0</v>
      </c>
      <c r="I30" s="112">
        <v>25</v>
      </c>
      <c r="J30" s="112">
        <v>717.5</v>
      </c>
      <c r="K30" s="112">
        <v>760</v>
      </c>
      <c r="L30" s="112">
        <v>0</v>
      </c>
      <c r="M30" s="112">
        <f>+H30+I30+J30+K30+L30</f>
        <v>1502.5</v>
      </c>
      <c r="N30" s="112">
        <f>+G30-M30</f>
        <v>23497.5</v>
      </c>
    </row>
    <row r="31" spans="1:14" s="76" customFormat="1" ht="39" customHeight="1" x14ac:dyDescent="0.45">
      <c r="A31" s="9">
        <v>24</v>
      </c>
      <c r="B31" s="110" t="s">
        <v>330</v>
      </c>
      <c r="C31" s="110" t="s">
        <v>213</v>
      </c>
      <c r="D31" s="110" t="s">
        <v>327</v>
      </c>
      <c r="E31" s="110" t="s">
        <v>19</v>
      </c>
      <c r="F31" s="110" t="s">
        <v>190</v>
      </c>
      <c r="G31" s="112">
        <v>25000</v>
      </c>
      <c r="H31" s="112">
        <v>0</v>
      </c>
      <c r="I31" s="112">
        <v>25</v>
      </c>
      <c r="J31" s="112">
        <v>717.5</v>
      </c>
      <c r="K31" s="112">
        <v>760</v>
      </c>
      <c r="L31" s="112">
        <v>0</v>
      </c>
      <c r="M31" s="112">
        <f>+H31+I31+J31+K31+L31</f>
        <v>1502.5</v>
      </c>
      <c r="N31" s="112">
        <f>+G31-M31</f>
        <v>23497.5</v>
      </c>
    </row>
    <row r="32" spans="1:14" ht="39" customHeight="1" x14ac:dyDescent="0.45">
      <c r="A32" s="9">
        <v>25</v>
      </c>
      <c r="B32" s="110" t="s">
        <v>265</v>
      </c>
      <c r="C32" s="110" t="s">
        <v>213</v>
      </c>
      <c r="D32" s="110" t="s">
        <v>51</v>
      </c>
      <c r="E32" s="110" t="s">
        <v>19</v>
      </c>
      <c r="F32" s="11" t="s">
        <v>189</v>
      </c>
      <c r="G32" s="12">
        <v>22000</v>
      </c>
      <c r="H32" s="12">
        <v>0</v>
      </c>
      <c r="I32" s="12">
        <v>25</v>
      </c>
      <c r="J32" s="12">
        <v>631.4</v>
      </c>
      <c r="K32" s="12">
        <v>668.8</v>
      </c>
      <c r="L32" s="12">
        <v>0</v>
      </c>
      <c r="M32" s="12">
        <f t="shared" si="0"/>
        <v>1325.1999999999998</v>
      </c>
      <c r="N32" s="12">
        <f t="shared" si="1"/>
        <v>20674.8</v>
      </c>
    </row>
    <row r="33" spans="1:14" ht="39" customHeight="1" x14ac:dyDescent="0.45">
      <c r="A33" s="9">
        <v>26</v>
      </c>
      <c r="B33" s="110" t="s">
        <v>120</v>
      </c>
      <c r="C33" s="110" t="s">
        <v>213</v>
      </c>
      <c r="D33" s="110" t="s">
        <v>121</v>
      </c>
      <c r="E33" s="110" t="s">
        <v>27</v>
      </c>
      <c r="F33" s="11" t="s">
        <v>189</v>
      </c>
      <c r="G33" s="12">
        <v>21505</v>
      </c>
      <c r="H33" s="12">
        <v>0</v>
      </c>
      <c r="I33" s="12">
        <v>25</v>
      </c>
      <c r="J33" s="12">
        <v>617.19000000000005</v>
      </c>
      <c r="K33" s="12">
        <v>653.75</v>
      </c>
      <c r="L33" s="12">
        <v>0</v>
      </c>
      <c r="M33" s="12">
        <f t="shared" si="0"/>
        <v>1295.94</v>
      </c>
      <c r="N33" s="12">
        <f t="shared" si="1"/>
        <v>20209.060000000001</v>
      </c>
    </row>
    <row r="34" spans="1:14" ht="39" customHeight="1" x14ac:dyDescent="0.45">
      <c r="A34" s="9">
        <v>27</v>
      </c>
      <c r="B34" s="110" t="s">
        <v>331</v>
      </c>
      <c r="C34" s="110" t="s">
        <v>213</v>
      </c>
      <c r="D34" s="110" t="s">
        <v>327</v>
      </c>
      <c r="E34" s="110" t="s">
        <v>19</v>
      </c>
      <c r="F34" s="11" t="s">
        <v>189</v>
      </c>
      <c r="G34" s="12">
        <v>20000</v>
      </c>
      <c r="H34" s="12">
        <v>0</v>
      </c>
      <c r="I34" s="12">
        <v>25</v>
      </c>
      <c r="J34" s="12">
        <v>574</v>
      </c>
      <c r="K34" s="12">
        <v>608</v>
      </c>
      <c r="L34" s="12">
        <v>0</v>
      </c>
      <c r="M34" s="12">
        <f t="shared" si="0"/>
        <v>1207</v>
      </c>
      <c r="N34" s="12">
        <f t="shared" si="1"/>
        <v>18793</v>
      </c>
    </row>
    <row r="35" spans="1:14" ht="39" customHeight="1" x14ac:dyDescent="0.45">
      <c r="A35" s="9">
        <v>28</v>
      </c>
      <c r="B35" s="110" t="s">
        <v>122</v>
      </c>
      <c r="C35" s="110" t="s">
        <v>213</v>
      </c>
      <c r="D35" s="110" t="s">
        <v>121</v>
      </c>
      <c r="E35" s="110" t="s">
        <v>19</v>
      </c>
      <c r="F35" s="11" t="s">
        <v>190</v>
      </c>
      <c r="G35" s="12">
        <v>20000</v>
      </c>
      <c r="H35" s="12">
        <v>0</v>
      </c>
      <c r="I35" s="12">
        <v>25</v>
      </c>
      <c r="J35" s="12">
        <v>574</v>
      </c>
      <c r="K35" s="12">
        <v>608</v>
      </c>
      <c r="L35" s="175">
        <v>1365.02</v>
      </c>
      <c r="M35" s="12">
        <f t="shared" si="0"/>
        <v>2572.02</v>
      </c>
      <c r="N35" s="12">
        <f t="shared" si="1"/>
        <v>17427.98</v>
      </c>
    </row>
    <row r="36" spans="1:14" ht="39" customHeight="1" x14ac:dyDescent="0.45">
      <c r="A36" s="9">
        <v>29</v>
      </c>
      <c r="B36" s="110" t="s">
        <v>124</v>
      </c>
      <c r="C36" s="110" t="s">
        <v>213</v>
      </c>
      <c r="D36" s="110" t="s">
        <v>121</v>
      </c>
      <c r="E36" s="110" t="s">
        <v>19</v>
      </c>
      <c r="F36" s="11" t="s">
        <v>190</v>
      </c>
      <c r="G36" s="12">
        <v>20000</v>
      </c>
      <c r="H36" s="12">
        <v>0</v>
      </c>
      <c r="I36" s="12">
        <v>25</v>
      </c>
      <c r="J36" s="12">
        <v>574</v>
      </c>
      <c r="K36" s="12">
        <v>608</v>
      </c>
      <c r="L36" s="175">
        <v>0</v>
      </c>
      <c r="M36" s="12">
        <f t="shared" si="0"/>
        <v>1207</v>
      </c>
      <c r="N36" s="12">
        <f t="shared" si="1"/>
        <v>18793</v>
      </c>
    </row>
    <row r="37" spans="1:14" ht="39" customHeight="1" x14ac:dyDescent="0.45">
      <c r="A37" s="9">
        <v>30</v>
      </c>
      <c r="B37" s="110" t="s">
        <v>123</v>
      </c>
      <c r="C37" s="110" t="s">
        <v>213</v>
      </c>
      <c r="D37" s="110" t="s">
        <v>121</v>
      </c>
      <c r="E37" s="110" t="s">
        <v>19</v>
      </c>
      <c r="F37" s="11" t="s">
        <v>190</v>
      </c>
      <c r="G37" s="12">
        <v>20000</v>
      </c>
      <c r="H37" s="12">
        <v>0</v>
      </c>
      <c r="I37" s="12">
        <v>25</v>
      </c>
      <c r="J37" s="12">
        <v>574</v>
      </c>
      <c r="K37" s="12">
        <v>608</v>
      </c>
      <c r="L37" s="175">
        <v>0</v>
      </c>
      <c r="M37" s="12">
        <f t="shared" si="0"/>
        <v>1207</v>
      </c>
      <c r="N37" s="12">
        <f t="shared" si="1"/>
        <v>18793</v>
      </c>
    </row>
    <row r="38" spans="1:14" ht="39" customHeight="1" x14ac:dyDescent="0.45">
      <c r="A38" s="9">
        <v>31</v>
      </c>
      <c r="B38" s="110" t="s">
        <v>126</v>
      </c>
      <c r="C38" s="110" t="s">
        <v>213</v>
      </c>
      <c r="D38" s="110" t="s">
        <v>121</v>
      </c>
      <c r="E38" s="110" t="s">
        <v>19</v>
      </c>
      <c r="F38" s="11" t="s">
        <v>190</v>
      </c>
      <c r="G38" s="12">
        <v>20000</v>
      </c>
      <c r="H38" s="12">
        <v>0</v>
      </c>
      <c r="I38" s="12">
        <v>25</v>
      </c>
      <c r="J38" s="12">
        <v>574</v>
      </c>
      <c r="K38" s="12">
        <v>608</v>
      </c>
      <c r="L38" s="175">
        <v>1577.45</v>
      </c>
      <c r="M38" s="12">
        <f t="shared" si="0"/>
        <v>2784.45</v>
      </c>
      <c r="N38" s="12">
        <f t="shared" si="1"/>
        <v>17215.55</v>
      </c>
    </row>
    <row r="39" spans="1:14" ht="39" customHeight="1" x14ac:dyDescent="0.45">
      <c r="A39" s="9">
        <v>32</v>
      </c>
      <c r="B39" s="110" t="s">
        <v>102</v>
      </c>
      <c r="C39" s="110" t="s">
        <v>213</v>
      </c>
      <c r="D39" s="110" t="s">
        <v>121</v>
      </c>
      <c r="E39" s="110" t="s">
        <v>19</v>
      </c>
      <c r="F39" s="11" t="s">
        <v>190</v>
      </c>
      <c r="G39" s="12">
        <v>20000</v>
      </c>
      <c r="H39" s="12">
        <v>0</v>
      </c>
      <c r="I39" s="12">
        <v>25</v>
      </c>
      <c r="J39" s="12">
        <v>574</v>
      </c>
      <c r="K39" s="12">
        <v>608</v>
      </c>
      <c r="L39" s="12">
        <v>0</v>
      </c>
      <c r="M39" s="12">
        <f t="shared" ref="M39:M42" si="8">+H39+I39+J39+K39+L39</f>
        <v>1207</v>
      </c>
      <c r="N39" s="12">
        <f t="shared" ref="N39:N42" si="9">+G39-M39</f>
        <v>18793</v>
      </c>
    </row>
    <row r="40" spans="1:14" ht="39" customHeight="1" x14ac:dyDescent="0.45">
      <c r="A40" s="9">
        <v>33</v>
      </c>
      <c r="B40" s="11" t="s">
        <v>105</v>
      </c>
      <c r="C40" s="11" t="s">
        <v>213</v>
      </c>
      <c r="D40" s="11" t="s">
        <v>103</v>
      </c>
      <c r="E40" s="11" t="s">
        <v>19</v>
      </c>
      <c r="F40" s="11" t="s">
        <v>190</v>
      </c>
      <c r="G40" s="12">
        <v>20000</v>
      </c>
      <c r="H40" s="12">
        <v>0</v>
      </c>
      <c r="I40" s="12">
        <v>25</v>
      </c>
      <c r="J40" s="12">
        <v>574</v>
      </c>
      <c r="K40" s="12">
        <v>608</v>
      </c>
      <c r="L40" s="12">
        <v>0</v>
      </c>
      <c r="M40" s="12">
        <f t="shared" si="8"/>
        <v>1207</v>
      </c>
      <c r="N40" s="12">
        <f t="shared" si="9"/>
        <v>18793</v>
      </c>
    </row>
    <row r="41" spans="1:14" ht="39" customHeight="1" x14ac:dyDescent="0.45">
      <c r="A41" s="9">
        <v>34</v>
      </c>
      <c r="B41" s="110" t="s">
        <v>125</v>
      </c>
      <c r="C41" s="110" t="s">
        <v>213</v>
      </c>
      <c r="D41" s="110" t="s">
        <v>121</v>
      </c>
      <c r="E41" s="110" t="s">
        <v>19</v>
      </c>
      <c r="F41" s="11" t="s">
        <v>190</v>
      </c>
      <c r="G41" s="12">
        <v>20000</v>
      </c>
      <c r="H41" s="12">
        <v>0</v>
      </c>
      <c r="I41" s="12">
        <v>25</v>
      </c>
      <c r="J41" s="12">
        <v>574</v>
      </c>
      <c r="K41" s="12">
        <v>608</v>
      </c>
      <c r="L41" s="12">
        <v>0</v>
      </c>
      <c r="M41" s="12">
        <f t="shared" si="8"/>
        <v>1207</v>
      </c>
      <c r="N41" s="12">
        <f t="shared" si="9"/>
        <v>18793</v>
      </c>
    </row>
    <row r="42" spans="1:14" ht="39" customHeight="1" x14ac:dyDescent="0.45">
      <c r="A42" s="9">
        <v>35</v>
      </c>
      <c r="B42" s="110" t="s">
        <v>127</v>
      </c>
      <c r="C42" s="110" t="s">
        <v>213</v>
      </c>
      <c r="D42" s="110" t="s">
        <v>121</v>
      </c>
      <c r="E42" s="110" t="s">
        <v>19</v>
      </c>
      <c r="F42" s="11" t="s">
        <v>190</v>
      </c>
      <c r="G42" s="12">
        <v>20000</v>
      </c>
      <c r="H42" s="12">
        <v>0</v>
      </c>
      <c r="I42" s="12">
        <v>25</v>
      </c>
      <c r="J42" s="12">
        <v>574</v>
      </c>
      <c r="K42" s="12">
        <v>608</v>
      </c>
      <c r="L42" s="12">
        <v>0</v>
      </c>
      <c r="M42" s="12">
        <f t="shared" si="8"/>
        <v>1207</v>
      </c>
      <c r="N42" s="12">
        <f t="shared" si="9"/>
        <v>18793</v>
      </c>
    </row>
    <row r="43" spans="1:14" ht="39" customHeight="1" x14ac:dyDescent="0.45">
      <c r="A43" s="9">
        <v>36</v>
      </c>
      <c r="B43" s="110" t="s">
        <v>136</v>
      </c>
      <c r="C43" s="110" t="s">
        <v>213</v>
      </c>
      <c r="D43" s="110" t="s">
        <v>104</v>
      </c>
      <c r="E43" s="110" t="s">
        <v>19</v>
      </c>
      <c r="F43" s="11" t="s">
        <v>189</v>
      </c>
      <c r="G43" s="12">
        <v>15400</v>
      </c>
      <c r="H43" s="12">
        <v>0</v>
      </c>
      <c r="I43" s="12">
        <v>25</v>
      </c>
      <c r="J43" s="12">
        <v>441.98</v>
      </c>
      <c r="K43" s="12">
        <v>468.16</v>
      </c>
      <c r="L43" s="12">
        <v>0</v>
      </c>
      <c r="M43" s="12">
        <f t="shared" si="0"/>
        <v>935.1400000000001</v>
      </c>
      <c r="N43" s="12">
        <f t="shared" si="1"/>
        <v>14464.86</v>
      </c>
    </row>
    <row r="44" spans="1:14" ht="39" customHeight="1" x14ac:dyDescent="0.45">
      <c r="A44" s="9">
        <v>37</v>
      </c>
      <c r="B44" s="110" t="s">
        <v>292</v>
      </c>
      <c r="C44" s="110" t="s">
        <v>213</v>
      </c>
      <c r="D44" s="110" t="s">
        <v>104</v>
      </c>
      <c r="E44" s="110" t="s">
        <v>19</v>
      </c>
      <c r="F44" s="11" t="s">
        <v>189</v>
      </c>
      <c r="G44" s="12">
        <v>15400</v>
      </c>
      <c r="H44" s="12">
        <v>0</v>
      </c>
      <c r="I44" s="12">
        <v>25</v>
      </c>
      <c r="J44" s="12">
        <v>441.98</v>
      </c>
      <c r="K44" s="12">
        <v>468.16</v>
      </c>
      <c r="L44" s="12">
        <v>0</v>
      </c>
      <c r="M44" s="12">
        <f t="shared" si="0"/>
        <v>935.1400000000001</v>
      </c>
      <c r="N44" s="12">
        <f t="shared" si="1"/>
        <v>14464.86</v>
      </c>
    </row>
    <row r="45" spans="1:14" ht="39" customHeight="1" x14ac:dyDescent="0.45">
      <c r="A45" s="9">
        <v>38</v>
      </c>
      <c r="B45" s="110" t="s">
        <v>264</v>
      </c>
      <c r="C45" s="110" t="s">
        <v>213</v>
      </c>
      <c r="D45" s="110" t="s">
        <v>104</v>
      </c>
      <c r="E45" s="110" t="s">
        <v>19</v>
      </c>
      <c r="F45" s="11" t="s">
        <v>189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12">
        <f t="shared" si="1"/>
        <v>12394.880000000001</v>
      </c>
    </row>
    <row r="46" spans="1:14" ht="39" customHeight="1" x14ac:dyDescent="0.45">
      <c r="A46" s="9">
        <v>39</v>
      </c>
      <c r="B46" s="110" t="s">
        <v>129</v>
      </c>
      <c r="C46" s="110" t="s">
        <v>213</v>
      </c>
      <c r="D46" s="110" t="s">
        <v>104</v>
      </c>
      <c r="E46" s="110" t="s">
        <v>19</v>
      </c>
      <c r="F46" s="11" t="s">
        <v>189</v>
      </c>
      <c r="G46" s="12">
        <v>13200</v>
      </c>
      <c r="H46" s="12">
        <v>0</v>
      </c>
      <c r="I46" s="12">
        <v>25</v>
      </c>
      <c r="J46" s="12">
        <v>378.84</v>
      </c>
      <c r="K46" s="12">
        <v>401.28</v>
      </c>
      <c r="L46" s="12">
        <v>0</v>
      </c>
      <c r="M46" s="12">
        <f t="shared" si="0"/>
        <v>805.11999999999989</v>
      </c>
      <c r="N46" s="12">
        <f t="shared" si="1"/>
        <v>12394.880000000001</v>
      </c>
    </row>
    <row r="47" spans="1:14" ht="28.5" customHeight="1" x14ac:dyDescent="0.45">
      <c r="A47" s="200" t="s">
        <v>193</v>
      </c>
      <c r="B47" s="200"/>
      <c r="C47" s="200"/>
      <c r="D47" s="200"/>
      <c r="E47" s="200"/>
      <c r="F47" s="200"/>
      <c r="G47" s="15">
        <f>SUM(G8:G46)</f>
        <v>1300705</v>
      </c>
      <c r="H47" s="15">
        <f>SUM(H8:H46)</f>
        <v>27588.640000000007</v>
      </c>
      <c r="I47" s="15">
        <f>SUM(I8:I46)</f>
        <v>975</v>
      </c>
      <c r="J47" s="15">
        <f>SUM(J8:J46)</f>
        <v>37330.229999999996</v>
      </c>
      <c r="K47" s="15">
        <f>SUM(K8:K46)</f>
        <v>39541.430000000008</v>
      </c>
      <c r="L47" s="15">
        <f>SUM(L8:L46)</f>
        <v>41491.80999999999</v>
      </c>
      <c r="M47" s="15">
        <f>SUM(M8:M46)</f>
        <v>146927.11000000002</v>
      </c>
      <c r="N47" s="15">
        <f>SUM(N8:N46)</f>
        <v>1153777.8900000001</v>
      </c>
    </row>
    <row r="48" spans="1:14" ht="28.5" customHeight="1" x14ac:dyDescent="0.45">
      <c r="A48" s="57"/>
      <c r="B48" s="57"/>
      <c r="C48" s="57"/>
      <c r="D48" s="57"/>
      <c r="E48" s="57"/>
      <c r="F48" s="57"/>
      <c r="G48" s="20"/>
      <c r="H48" s="20"/>
      <c r="I48" s="20"/>
      <c r="J48" s="20"/>
      <c r="K48" s="20"/>
      <c r="L48" s="20"/>
      <c r="M48" s="20"/>
      <c r="N48" s="20"/>
    </row>
    <row r="49" spans="1:14" ht="39" customHeight="1" x14ac:dyDescent="0.6">
      <c r="A49" s="18"/>
      <c r="B49" s="208" t="s">
        <v>97</v>
      </c>
      <c r="C49" s="208"/>
      <c r="D49" s="208"/>
      <c r="E49" s="208"/>
      <c r="F49" s="208"/>
      <c r="G49" s="209"/>
      <c r="H49" s="209" t="s">
        <v>98</v>
      </c>
      <c r="I49" s="209"/>
      <c r="J49" s="209"/>
      <c r="K49" s="179"/>
      <c r="L49" s="147"/>
      <c r="M49" s="147"/>
      <c r="N49" s="147"/>
    </row>
    <row r="50" spans="1:14" ht="30" customHeight="1" x14ac:dyDescent="0.6">
      <c r="A50" s="18"/>
      <c r="B50" s="208" t="s">
        <v>195</v>
      </c>
      <c r="C50" s="208"/>
      <c r="D50" s="208"/>
      <c r="E50" s="208"/>
      <c r="F50" s="208"/>
      <c r="G50" s="209"/>
      <c r="H50" s="209" t="s">
        <v>99</v>
      </c>
      <c r="I50" s="209"/>
      <c r="J50" s="210"/>
      <c r="K50" s="178"/>
      <c r="L50" s="147"/>
      <c r="M50" s="147"/>
      <c r="N50" s="147"/>
    </row>
    <row r="51" spans="1:14" ht="39" customHeight="1" x14ac:dyDescent="0.5">
      <c r="A51" s="18"/>
      <c r="B51" s="17"/>
      <c r="C51" s="144"/>
      <c r="D51" s="144"/>
      <c r="E51" s="144"/>
      <c r="F51" s="144"/>
      <c r="G51" s="145"/>
      <c r="H51" s="145"/>
      <c r="I51" s="145"/>
      <c r="J51" s="145"/>
      <c r="K51" s="147"/>
      <c r="L51" s="147"/>
      <c r="M51" s="147"/>
      <c r="N51" s="147"/>
    </row>
    <row r="52" spans="1:14" ht="39" customHeight="1" x14ac:dyDescent="0.5">
      <c r="A52" s="18"/>
      <c r="B52" s="17"/>
      <c r="C52" s="144"/>
      <c r="D52" s="144"/>
      <c r="E52" s="144"/>
      <c r="F52" s="144"/>
      <c r="G52" s="145"/>
      <c r="H52" s="147"/>
      <c r="I52" s="147"/>
      <c r="J52" s="147"/>
      <c r="K52" s="147"/>
      <c r="L52" s="147"/>
      <c r="M52" s="147"/>
      <c r="N52" s="147"/>
    </row>
    <row r="53" spans="1:14" ht="39" customHeight="1" x14ac:dyDescent="0.45">
      <c r="A53" s="18"/>
      <c r="B53" s="17"/>
      <c r="C53" s="17"/>
      <c r="D53" s="17"/>
      <c r="E53" s="17"/>
      <c r="F53" s="17"/>
      <c r="G53" s="20"/>
      <c r="H53" s="22"/>
      <c r="I53" s="22"/>
      <c r="J53" s="22"/>
      <c r="K53" s="22"/>
      <c r="L53" s="22"/>
      <c r="M53" s="22"/>
      <c r="N53" s="23"/>
    </row>
    <row r="54" spans="1:14" ht="39" customHeight="1" x14ac:dyDescent="0.4">
      <c r="A54" s="14"/>
      <c r="B54" s="28"/>
      <c r="C54" s="28"/>
      <c r="D54" s="28"/>
      <c r="E54" s="28"/>
      <c r="F54" s="28"/>
      <c r="G54" s="29"/>
      <c r="H54" s="23"/>
      <c r="I54" s="23"/>
      <c r="J54" s="23"/>
      <c r="K54" s="23"/>
      <c r="L54" s="23"/>
      <c r="M54" s="23"/>
      <c r="N54" s="23"/>
    </row>
    <row r="55" spans="1:14" ht="39" customHeight="1" x14ac:dyDescent="0.4">
      <c r="A55" s="14"/>
      <c r="B55" s="28"/>
      <c r="C55" s="28"/>
      <c r="D55" s="28"/>
      <c r="E55" s="28"/>
      <c r="F55" s="28"/>
      <c r="G55" s="29"/>
      <c r="H55" s="23"/>
      <c r="I55" s="23"/>
      <c r="J55" s="23"/>
      <c r="K55" s="23"/>
      <c r="L55" s="23"/>
      <c r="M55" s="23"/>
      <c r="N55" s="23"/>
    </row>
    <row r="56" spans="1:14" ht="39" customHeight="1" x14ac:dyDescent="0.45">
      <c r="A56" s="30"/>
      <c r="B56" s="31"/>
      <c r="C56" s="31"/>
      <c r="D56" s="31"/>
      <c r="E56" s="31"/>
      <c r="F56" s="31"/>
      <c r="G56" s="30"/>
      <c r="H56" s="30"/>
      <c r="I56" s="30"/>
      <c r="J56" s="30"/>
      <c r="K56" s="30"/>
      <c r="L56" s="31"/>
      <c r="M56" s="31"/>
      <c r="N56" s="31"/>
    </row>
    <row r="57" spans="1:14" ht="39" customHeight="1" x14ac:dyDescent="0.45">
      <c r="A57" s="25"/>
      <c r="B57" s="31"/>
      <c r="C57" s="31"/>
      <c r="D57" s="31"/>
      <c r="E57" s="31"/>
      <c r="F57" s="31"/>
      <c r="G57" s="25"/>
      <c r="H57" s="25"/>
      <c r="I57" s="25"/>
      <c r="J57" s="25"/>
      <c r="K57" s="25"/>
      <c r="L57" s="31"/>
      <c r="M57" s="31"/>
      <c r="N57" s="31"/>
    </row>
    <row r="58" spans="1:14" ht="39" customHeight="1" x14ac:dyDescent="0.45">
      <c r="A58" s="25"/>
      <c r="B58" s="31"/>
      <c r="C58" s="31"/>
      <c r="D58" s="31"/>
      <c r="E58" s="31"/>
      <c r="F58" s="31"/>
      <c r="G58" s="25"/>
      <c r="H58" s="25"/>
      <c r="I58" s="25"/>
      <c r="J58" s="25"/>
      <c r="K58" s="25"/>
      <c r="L58" s="31"/>
      <c r="M58" s="31"/>
      <c r="N58" s="31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41" right="0.15748031496062992" top="0.35433070866141736" bottom="0.48" header="0.19685039370078741" footer="0.31496062992125984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0"/>
  <sheetViews>
    <sheetView view="pageBreakPreview" topLeftCell="E1" zoomScale="64" zoomScaleNormal="64" zoomScaleSheetLayoutView="64" zoomScalePageLayoutView="39" workbookViewId="0">
      <selection activeCell="N37" sqref="N37"/>
    </sheetView>
  </sheetViews>
  <sheetFormatPr baseColWidth="10" defaultColWidth="9.140625" defaultRowHeight="39" customHeight="1" x14ac:dyDescent="0.25"/>
  <cols>
    <col min="1" max="1" width="10.140625" customWidth="1"/>
    <col min="2" max="2" width="60" style="76" customWidth="1"/>
    <col min="3" max="3" width="94.42578125" customWidth="1"/>
    <col min="4" max="4" width="60.140625" customWidth="1"/>
    <col min="5" max="5" width="22.7109375" customWidth="1"/>
    <col min="6" max="6" width="22.5703125" customWidth="1"/>
    <col min="7" max="7" width="30" style="86" customWidth="1"/>
    <col min="8" max="8" width="21.28515625" customWidth="1"/>
    <col min="9" max="9" width="19.140625" customWidth="1"/>
    <col min="10" max="10" width="26.42578125" style="86" customWidth="1"/>
    <col min="11" max="11" width="22.140625" style="86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7" s="1" customFormat="1" ht="14.25" customHeight="1" x14ac:dyDescent="0.5">
      <c r="A2" s="2"/>
      <c r="B2" s="98"/>
      <c r="C2" s="2"/>
      <c r="D2" s="2"/>
      <c r="E2" s="2"/>
      <c r="F2" s="2"/>
      <c r="G2" s="77"/>
      <c r="H2" s="2"/>
      <c r="I2" s="2"/>
      <c r="J2" s="77"/>
      <c r="K2" s="77"/>
      <c r="L2" s="2"/>
      <c r="M2" s="2"/>
      <c r="N2" s="55"/>
    </row>
    <row r="3" spans="1:17" s="1" customFormat="1" ht="14.25" customHeight="1" x14ac:dyDescent="0.5">
      <c r="A3" s="2"/>
      <c r="B3" s="98"/>
      <c r="C3" s="2"/>
      <c r="D3" s="2"/>
      <c r="E3" s="2"/>
      <c r="F3" s="2"/>
      <c r="G3" s="77"/>
      <c r="H3" s="2"/>
      <c r="I3" s="2"/>
      <c r="J3" s="77"/>
      <c r="K3" s="77"/>
      <c r="L3" s="2"/>
      <c r="M3" s="2"/>
      <c r="N3" s="55"/>
    </row>
    <row r="4" spans="1:17" s="1" customFormat="1" ht="30.75" customHeight="1" x14ac:dyDescent="0.5">
      <c r="A4" s="191" t="s">
        <v>187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7" s="1" customFormat="1" ht="24" customHeight="1" x14ac:dyDescent="0.5">
      <c r="A5" s="26"/>
      <c r="B5" s="201" t="s">
        <v>367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1:17" s="1" customFormat="1" ht="18.75" customHeight="1" x14ac:dyDescent="0.5">
      <c r="A6" s="191" t="s">
        <v>186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3"/>
      <c r="P6" s="3"/>
      <c r="Q6" s="3"/>
    </row>
    <row r="7" spans="1:17" s="1" customFormat="1" ht="39" customHeight="1" x14ac:dyDescent="0.5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188</v>
      </c>
      <c r="G8" s="78" t="s">
        <v>192</v>
      </c>
      <c r="H8" s="6" t="s">
        <v>6</v>
      </c>
      <c r="I8" s="7" t="s">
        <v>7</v>
      </c>
      <c r="J8" s="87" t="s">
        <v>8</v>
      </c>
      <c r="K8" s="78" t="s">
        <v>9</v>
      </c>
      <c r="L8" s="7" t="s">
        <v>10</v>
      </c>
      <c r="M8" s="7" t="s">
        <v>11</v>
      </c>
      <c r="N8" s="56" t="s">
        <v>12</v>
      </c>
    </row>
    <row r="9" spans="1:17" ht="39" customHeight="1" x14ac:dyDescent="0.45">
      <c r="A9" s="184" t="s">
        <v>340</v>
      </c>
      <c r="B9" s="110" t="s">
        <v>147</v>
      </c>
      <c r="C9" s="11" t="s">
        <v>236</v>
      </c>
      <c r="D9" s="11" t="s">
        <v>26</v>
      </c>
      <c r="E9" s="11" t="s">
        <v>27</v>
      </c>
      <c r="F9" s="11" t="s">
        <v>189</v>
      </c>
      <c r="G9" s="79">
        <v>70000</v>
      </c>
      <c r="H9" s="175">
        <v>5368.45</v>
      </c>
      <c r="I9" s="12">
        <v>25</v>
      </c>
      <c r="J9" s="79">
        <v>2009</v>
      </c>
      <c r="K9" s="79">
        <v>2128</v>
      </c>
      <c r="L9" s="170">
        <v>1534</v>
      </c>
      <c r="M9" s="170">
        <f t="shared" ref="M9:M21" si="0">+H9+I9+J9+K9+L9</f>
        <v>11064.45</v>
      </c>
      <c r="N9" s="12">
        <f t="shared" ref="N9:N34" si="1">+G9-M9</f>
        <v>58935.55</v>
      </c>
    </row>
    <row r="10" spans="1:17" ht="39" customHeight="1" x14ac:dyDescent="0.45">
      <c r="A10" s="184" t="s">
        <v>341</v>
      </c>
      <c r="B10" s="110" t="s">
        <v>145</v>
      </c>
      <c r="C10" s="11" t="s">
        <v>146</v>
      </c>
      <c r="D10" s="11" t="s">
        <v>25</v>
      </c>
      <c r="E10" s="11" t="s">
        <v>27</v>
      </c>
      <c r="F10" s="11" t="s">
        <v>190</v>
      </c>
      <c r="G10" s="79">
        <v>55000</v>
      </c>
      <c r="H10" s="175">
        <v>2559.6799999999998</v>
      </c>
      <c r="I10" s="12">
        <v>25</v>
      </c>
      <c r="J10" s="79">
        <v>1578.5</v>
      </c>
      <c r="K10" s="79">
        <v>1672</v>
      </c>
      <c r="L10" s="170">
        <v>0</v>
      </c>
      <c r="M10" s="170">
        <f t="shared" si="0"/>
        <v>5835.18</v>
      </c>
      <c r="N10" s="12">
        <f t="shared" si="1"/>
        <v>49164.82</v>
      </c>
    </row>
    <row r="11" spans="1:17" ht="39" customHeight="1" x14ac:dyDescent="0.45">
      <c r="A11" s="184" t="s">
        <v>342</v>
      </c>
      <c r="B11" s="110" t="s">
        <v>150</v>
      </c>
      <c r="C11" s="110" t="s">
        <v>149</v>
      </c>
      <c r="D11" s="110" t="s">
        <v>26</v>
      </c>
      <c r="E11" s="11" t="s">
        <v>19</v>
      </c>
      <c r="F11" s="11" t="s">
        <v>189</v>
      </c>
      <c r="G11" s="79">
        <v>55000</v>
      </c>
      <c r="H11" s="175">
        <v>2559.6799999999998</v>
      </c>
      <c r="I11" s="12">
        <v>25</v>
      </c>
      <c r="J11" s="79">
        <v>1578.5</v>
      </c>
      <c r="K11" s="79">
        <v>1672</v>
      </c>
      <c r="L11" s="170">
        <v>0</v>
      </c>
      <c r="M11" s="170">
        <f t="shared" si="0"/>
        <v>5835.18</v>
      </c>
      <c r="N11" s="12">
        <f t="shared" si="1"/>
        <v>49164.82</v>
      </c>
    </row>
    <row r="12" spans="1:17" ht="39" customHeight="1" x14ac:dyDescent="0.45">
      <c r="A12" s="184" t="s">
        <v>343</v>
      </c>
      <c r="B12" s="110" t="s">
        <v>291</v>
      </c>
      <c r="C12" s="110" t="s">
        <v>153</v>
      </c>
      <c r="D12" s="110" t="s">
        <v>38</v>
      </c>
      <c r="E12" s="11" t="s">
        <v>19</v>
      </c>
      <c r="F12" s="11" t="s">
        <v>190</v>
      </c>
      <c r="G12" s="79">
        <v>55000</v>
      </c>
      <c r="H12" s="175">
        <v>2559.6799999999998</v>
      </c>
      <c r="I12" s="12">
        <v>25</v>
      </c>
      <c r="J12" s="79">
        <v>1578.5</v>
      </c>
      <c r="K12" s="79">
        <v>1672</v>
      </c>
      <c r="L12" s="12">
        <v>2352.71</v>
      </c>
      <c r="M12" s="12">
        <f t="shared" si="0"/>
        <v>8187.89</v>
      </c>
      <c r="N12" s="12">
        <f t="shared" si="1"/>
        <v>46812.11</v>
      </c>
    </row>
    <row r="13" spans="1:17" ht="39" customHeight="1" x14ac:dyDescent="0.45">
      <c r="A13" s="184" t="s">
        <v>344</v>
      </c>
      <c r="B13" s="110" t="s">
        <v>285</v>
      </c>
      <c r="C13" s="110" t="s">
        <v>159</v>
      </c>
      <c r="D13" s="110" t="s">
        <v>25</v>
      </c>
      <c r="E13" s="11" t="s">
        <v>27</v>
      </c>
      <c r="F13" s="11" t="s">
        <v>190</v>
      </c>
      <c r="G13" s="79">
        <v>55000</v>
      </c>
      <c r="H13" s="175">
        <v>2559.6799999999998</v>
      </c>
      <c r="I13" s="12">
        <v>25</v>
      </c>
      <c r="J13" s="79">
        <v>1578.5</v>
      </c>
      <c r="K13" s="79">
        <v>1672</v>
      </c>
      <c r="L13" s="12">
        <v>789</v>
      </c>
      <c r="M13" s="12">
        <f t="shared" si="0"/>
        <v>6624.18</v>
      </c>
      <c r="N13" s="12">
        <f t="shared" si="1"/>
        <v>48375.82</v>
      </c>
    </row>
    <row r="14" spans="1:17" ht="39" customHeight="1" x14ac:dyDescent="0.45">
      <c r="A14" s="184" t="s">
        <v>345</v>
      </c>
      <c r="B14" s="110" t="s">
        <v>144</v>
      </c>
      <c r="C14" s="110" t="s">
        <v>58</v>
      </c>
      <c r="D14" s="110" t="s">
        <v>38</v>
      </c>
      <c r="E14" s="11" t="s">
        <v>27</v>
      </c>
      <c r="F14" s="11" t="s">
        <v>189</v>
      </c>
      <c r="G14" s="162">
        <v>50000</v>
      </c>
      <c r="H14" s="175">
        <v>1854</v>
      </c>
      <c r="I14" s="12">
        <v>25</v>
      </c>
      <c r="J14" s="162">
        <v>1435</v>
      </c>
      <c r="K14" s="162">
        <v>1520</v>
      </c>
      <c r="L14" s="12">
        <v>0</v>
      </c>
      <c r="M14" s="12">
        <v>4834</v>
      </c>
      <c r="N14" s="12">
        <f t="shared" si="1"/>
        <v>45166</v>
      </c>
    </row>
    <row r="15" spans="1:17" ht="39" customHeight="1" x14ac:dyDescent="0.45">
      <c r="A15" s="184" t="s">
        <v>346</v>
      </c>
      <c r="B15" s="110" t="s">
        <v>141</v>
      </c>
      <c r="C15" s="110" t="s">
        <v>58</v>
      </c>
      <c r="D15" s="110" t="s">
        <v>317</v>
      </c>
      <c r="E15" s="11" t="s">
        <v>27</v>
      </c>
      <c r="F15" s="11" t="s">
        <v>190</v>
      </c>
      <c r="G15" s="79">
        <v>45000</v>
      </c>
      <c r="H15" s="175">
        <v>1148.33</v>
      </c>
      <c r="I15" s="12">
        <v>25</v>
      </c>
      <c r="J15" s="79">
        <v>1291.5</v>
      </c>
      <c r="K15" s="79">
        <v>1368</v>
      </c>
      <c r="L15" s="12">
        <v>789</v>
      </c>
      <c r="M15" s="12">
        <f t="shared" si="0"/>
        <v>4621.83</v>
      </c>
      <c r="N15" s="12">
        <f t="shared" si="1"/>
        <v>40378.17</v>
      </c>
    </row>
    <row r="16" spans="1:17" ht="39" customHeight="1" x14ac:dyDescent="0.45">
      <c r="A16" s="184" t="s">
        <v>347</v>
      </c>
      <c r="B16" s="110" t="s">
        <v>154</v>
      </c>
      <c r="C16" s="110" t="s">
        <v>208</v>
      </c>
      <c r="D16" s="110" t="s">
        <v>310</v>
      </c>
      <c r="E16" s="11" t="s">
        <v>19</v>
      </c>
      <c r="F16" s="11" t="s">
        <v>189</v>
      </c>
      <c r="G16" s="79">
        <v>45000</v>
      </c>
      <c r="H16" s="175">
        <v>1148.33</v>
      </c>
      <c r="I16" s="12">
        <v>25</v>
      </c>
      <c r="J16" s="79">
        <v>1291.5</v>
      </c>
      <c r="K16" s="79">
        <v>1368</v>
      </c>
      <c r="L16" s="12">
        <v>0</v>
      </c>
      <c r="M16" s="12">
        <f>+H16+I16+J16+K16+L16</f>
        <v>3832.83</v>
      </c>
      <c r="N16" s="12">
        <f>+G16-M16</f>
        <v>41167.17</v>
      </c>
    </row>
    <row r="17" spans="1:14" ht="39" customHeight="1" x14ac:dyDescent="0.45">
      <c r="A17" s="184" t="s">
        <v>348</v>
      </c>
      <c r="B17" s="110" t="s">
        <v>263</v>
      </c>
      <c r="C17" s="110" t="s">
        <v>236</v>
      </c>
      <c r="D17" s="110" t="s">
        <v>152</v>
      </c>
      <c r="E17" s="11" t="s">
        <v>19</v>
      </c>
      <c r="F17" s="11" t="s">
        <v>189</v>
      </c>
      <c r="G17" s="79">
        <v>40000</v>
      </c>
      <c r="H17" s="175">
        <v>442.65</v>
      </c>
      <c r="I17" s="12">
        <v>25</v>
      </c>
      <c r="J17" s="79">
        <v>1148</v>
      </c>
      <c r="K17" s="79">
        <v>1216</v>
      </c>
      <c r="L17" s="12">
        <v>0</v>
      </c>
      <c r="M17" s="12">
        <f t="shared" si="0"/>
        <v>2831.65</v>
      </c>
      <c r="N17" s="12">
        <f t="shared" si="1"/>
        <v>37168.35</v>
      </c>
    </row>
    <row r="18" spans="1:14" ht="39" customHeight="1" x14ac:dyDescent="0.45">
      <c r="A18" s="184" t="s">
        <v>349</v>
      </c>
      <c r="B18" s="110" t="s">
        <v>156</v>
      </c>
      <c r="C18" s="110" t="s">
        <v>244</v>
      </c>
      <c r="D18" s="110" t="s">
        <v>60</v>
      </c>
      <c r="E18" s="11" t="s">
        <v>19</v>
      </c>
      <c r="F18" s="11" t="s">
        <v>189</v>
      </c>
      <c r="G18" s="79">
        <v>40000</v>
      </c>
      <c r="H18" s="175">
        <v>442.65</v>
      </c>
      <c r="I18" s="12">
        <v>25</v>
      </c>
      <c r="J18" s="79">
        <v>1148</v>
      </c>
      <c r="K18" s="79">
        <v>1216</v>
      </c>
      <c r="L18" s="12">
        <v>0</v>
      </c>
      <c r="M18" s="12">
        <f t="shared" si="0"/>
        <v>2831.65</v>
      </c>
      <c r="N18" s="12">
        <f t="shared" si="1"/>
        <v>37168.35</v>
      </c>
    </row>
    <row r="19" spans="1:14" ht="39" customHeight="1" x14ac:dyDescent="0.45">
      <c r="A19" s="184" t="s">
        <v>350</v>
      </c>
      <c r="B19" s="110" t="s">
        <v>148</v>
      </c>
      <c r="C19" s="110" t="s">
        <v>149</v>
      </c>
      <c r="D19" s="110" t="s">
        <v>38</v>
      </c>
      <c r="E19" s="11" t="s">
        <v>19</v>
      </c>
      <c r="F19" s="11" t="s">
        <v>190</v>
      </c>
      <c r="G19" s="162">
        <v>40000</v>
      </c>
      <c r="H19" s="175">
        <v>442.65</v>
      </c>
      <c r="I19" s="12">
        <v>25</v>
      </c>
      <c r="J19" s="162">
        <v>1148</v>
      </c>
      <c r="K19" s="162">
        <v>1216</v>
      </c>
      <c r="L19" s="12">
        <v>0</v>
      </c>
      <c r="M19" s="12">
        <f t="shared" si="0"/>
        <v>2831.65</v>
      </c>
      <c r="N19" s="12">
        <f t="shared" si="1"/>
        <v>37168.35</v>
      </c>
    </row>
    <row r="20" spans="1:14" ht="39" customHeight="1" x14ac:dyDescent="0.45">
      <c r="A20" s="184" t="s">
        <v>351</v>
      </c>
      <c r="B20" s="110" t="s">
        <v>151</v>
      </c>
      <c r="C20" s="110" t="s">
        <v>149</v>
      </c>
      <c r="D20" s="110" t="s">
        <v>38</v>
      </c>
      <c r="E20" s="11" t="s">
        <v>19</v>
      </c>
      <c r="F20" s="11" t="s">
        <v>190</v>
      </c>
      <c r="G20" s="162">
        <v>40000</v>
      </c>
      <c r="H20" s="175">
        <v>442.65</v>
      </c>
      <c r="I20" s="12">
        <v>25</v>
      </c>
      <c r="J20" s="162">
        <v>1148</v>
      </c>
      <c r="K20" s="162">
        <v>1216</v>
      </c>
      <c r="L20" s="12">
        <v>1365.02</v>
      </c>
      <c r="M20" s="12">
        <f t="shared" si="0"/>
        <v>4196.67</v>
      </c>
      <c r="N20" s="12">
        <f t="shared" si="1"/>
        <v>35803.33</v>
      </c>
    </row>
    <row r="21" spans="1:14" ht="39" customHeight="1" x14ac:dyDescent="0.45">
      <c r="A21" s="184" t="s">
        <v>352</v>
      </c>
      <c r="B21" s="110" t="s">
        <v>155</v>
      </c>
      <c r="C21" s="110" t="s">
        <v>149</v>
      </c>
      <c r="D21" s="110" t="s">
        <v>60</v>
      </c>
      <c r="E21" s="11" t="s">
        <v>19</v>
      </c>
      <c r="F21" s="11" t="s">
        <v>190</v>
      </c>
      <c r="G21" s="79">
        <v>35000</v>
      </c>
      <c r="H21" s="12">
        <v>0</v>
      </c>
      <c r="I21" s="12">
        <v>25</v>
      </c>
      <c r="J21" s="79">
        <v>1004.5</v>
      </c>
      <c r="K21" s="79">
        <v>1064</v>
      </c>
      <c r="L21" s="12">
        <v>0</v>
      </c>
      <c r="M21" s="12">
        <f t="shared" si="0"/>
        <v>2093.5</v>
      </c>
      <c r="N21" s="12">
        <f t="shared" si="1"/>
        <v>32906.5</v>
      </c>
    </row>
    <row r="22" spans="1:14" ht="39" customHeight="1" x14ac:dyDescent="0.45">
      <c r="A22" s="184" t="s">
        <v>353</v>
      </c>
      <c r="B22" s="110" t="s">
        <v>300</v>
      </c>
      <c r="C22" s="110" t="s">
        <v>322</v>
      </c>
      <c r="D22" s="110" t="s">
        <v>303</v>
      </c>
      <c r="E22" s="11" t="s">
        <v>19</v>
      </c>
      <c r="F22" s="11" t="s">
        <v>190</v>
      </c>
      <c r="G22" s="79">
        <v>35000</v>
      </c>
      <c r="H22" s="12">
        <v>0</v>
      </c>
      <c r="I22" s="12">
        <v>25</v>
      </c>
      <c r="J22" s="79">
        <v>1004.5</v>
      </c>
      <c r="K22" s="79">
        <v>1064</v>
      </c>
      <c r="L22" s="12">
        <v>0</v>
      </c>
      <c r="M22" s="12">
        <f>+H22+I22+J22+K22+L22</f>
        <v>2093.5</v>
      </c>
      <c r="N22" s="12">
        <f t="shared" si="1"/>
        <v>32906.5</v>
      </c>
    </row>
    <row r="23" spans="1:14" ht="39" customHeight="1" x14ac:dyDescent="0.45">
      <c r="A23" s="184" t="s">
        <v>354</v>
      </c>
      <c r="B23" s="110" t="s">
        <v>301</v>
      </c>
      <c r="C23" s="110" t="s">
        <v>322</v>
      </c>
      <c r="D23" s="110" t="s">
        <v>303</v>
      </c>
      <c r="E23" s="11" t="s">
        <v>19</v>
      </c>
      <c r="F23" s="11" t="s">
        <v>302</v>
      </c>
      <c r="G23" s="79">
        <v>35000</v>
      </c>
      <c r="H23" s="12">
        <v>0</v>
      </c>
      <c r="I23" s="12">
        <v>25</v>
      </c>
      <c r="J23" s="79">
        <v>1004.5</v>
      </c>
      <c r="K23" s="79">
        <v>1064</v>
      </c>
      <c r="L23" s="12">
        <v>0</v>
      </c>
      <c r="M23" s="12">
        <f>+H23+I23+J23+K23+L23</f>
        <v>2093.5</v>
      </c>
      <c r="N23" s="12">
        <f t="shared" si="1"/>
        <v>32906.5</v>
      </c>
    </row>
    <row r="24" spans="1:14" ht="39" customHeight="1" x14ac:dyDescent="0.45">
      <c r="A24" s="184" t="s">
        <v>355</v>
      </c>
      <c r="B24" s="110" t="s">
        <v>221</v>
      </c>
      <c r="C24" s="110" t="s">
        <v>58</v>
      </c>
      <c r="D24" s="110" t="s">
        <v>60</v>
      </c>
      <c r="E24" s="11" t="s">
        <v>19</v>
      </c>
      <c r="F24" s="11" t="s">
        <v>190</v>
      </c>
      <c r="G24" s="79">
        <v>35000</v>
      </c>
      <c r="H24" s="12">
        <v>0</v>
      </c>
      <c r="I24" s="12">
        <v>25</v>
      </c>
      <c r="J24" s="79">
        <v>1004.5</v>
      </c>
      <c r="K24" s="79">
        <v>1064</v>
      </c>
      <c r="L24" s="12">
        <v>0</v>
      </c>
      <c r="M24" s="12">
        <f t="shared" ref="M24:M30" si="2">+H24+I24+J24+K24+L24</f>
        <v>2093.5</v>
      </c>
      <c r="N24" s="12">
        <f t="shared" si="1"/>
        <v>32906.5</v>
      </c>
    </row>
    <row r="25" spans="1:14" ht="39" customHeight="1" x14ac:dyDescent="0.45">
      <c r="A25" s="184" t="s">
        <v>356</v>
      </c>
      <c r="B25" s="110" t="s">
        <v>157</v>
      </c>
      <c r="C25" s="110" t="s">
        <v>213</v>
      </c>
      <c r="D25" s="110" t="s">
        <v>158</v>
      </c>
      <c r="E25" s="11" t="s">
        <v>27</v>
      </c>
      <c r="F25" s="11" t="s">
        <v>189</v>
      </c>
      <c r="G25" s="79">
        <v>35000</v>
      </c>
      <c r="H25" s="12">
        <v>0</v>
      </c>
      <c r="I25" s="12">
        <v>25</v>
      </c>
      <c r="J25" s="79">
        <v>1004.5</v>
      </c>
      <c r="K25" s="79">
        <v>1064</v>
      </c>
      <c r="L25" s="12">
        <v>31867.4</v>
      </c>
      <c r="M25" s="12">
        <f t="shared" si="2"/>
        <v>33960.9</v>
      </c>
      <c r="N25" s="12">
        <f t="shared" si="1"/>
        <v>1039.0999999999985</v>
      </c>
    </row>
    <row r="26" spans="1:14" ht="39" customHeight="1" x14ac:dyDescent="0.45">
      <c r="A26" s="184" t="s">
        <v>357</v>
      </c>
      <c r="B26" s="110" t="s">
        <v>160</v>
      </c>
      <c r="C26" s="110" t="s">
        <v>161</v>
      </c>
      <c r="D26" s="110" t="s">
        <v>60</v>
      </c>
      <c r="E26" s="11" t="s">
        <v>27</v>
      </c>
      <c r="F26" s="11" t="s">
        <v>190</v>
      </c>
      <c r="G26" s="79">
        <v>35000</v>
      </c>
      <c r="H26" s="12">
        <v>0</v>
      </c>
      <c r="I26" s="12">
        <v>25</v>
      </c>
      <c r="J26" s="79">
        <v>1004.5</v>
      </c>
      <c r="K26" s="79">
        <v>1064</v>
      </c>
      <c r="L26" s="12">
        <v>1050</v>
      </c>
      <c r="M26" s="12">
        <f t="shared" si="2"/>
        <v>3143.5</v>
      </c>
      <c r="N26" s="12">
        <f t="shared" si="1"/>
        <v>31856.5</v>
      </c>
    </row>
    <row r="27" spans="1:14" ht="39" customHeight="1" x14ac:dyDescent="0.45">
      <c r="A27" s="184" t="s">
        <v>358</v>
      </c>
      <c r="B27" s="110" t="s">
        <v>238</v>
      </c>
      <c r="C27" s="110" t="s">
        <v>149</v>
      </c>
      <c r="D27" s="110" t="s">
        <v>60</v>
      </c>
      <c r="E27" s="11" t="s">
        <v>19</v>
      </c>
      <c r="F27" s="11" t="s">
        <v>190</v>
      </c>
      <c r="G27" s="79">
        <v>35000</v>
      </c>
      <c r="H27" s="12">
        <v>0</v>
      </c>
      <c r="I27" s="12">
        <v>25</v>
      </c>
      <c r="J27" s="79">
        <v>1004.5</v>
      </c>
      <c r="K27" s="79">
        <v>1064</v>
      </c>
      <c r="L27" s="12">
        <v>0</v>
      </c>
      <c r="M27" s="12">
        <f t="shared" si="2"/>
        <v>2093.5</v>
      </c>
      <c r="N27" s="12">
        <f t="shared" si="1"/>
        <v>32906.5</v>
      </c>
    </row>
    <row r="28" spans="1:14" ht="39" customHeight="1" x14ac:dyDescent="0.45">
      <c r="A28" s="184" t="s">
        <v>359</v>
      </c>
      <c r="B28" s="110" t="s">
        <v>239</v>
      </c>
      <c r="C28" s="110" t="s">
        <v>311</v>
      </c>
      <c r="D28" s="110" t="s">
        <v>60</v>
      </c>
      <c r="E28" s="11" t="s">
        <v>19</v>
      </c>
      <c r="F28" s="11" t="s">
        <v>189</v>
      </c>
      <c r="G28" s="79">
        <v>35000</v>
      </c>
      <c r="H28" s="12">
        <v>0</v>
      </c>
      <c r="I28" s="12">
        <v>25</v>
      </c>
      <c r="J28" s="79">
        <v>1004.5</v>
      </c>
      <c r="K28" s="79">
        <v>1064</v>
      </c>
      <c r="L28" s="12">
        <v>0</v>
      </c>
      <c r="M28" s="12">
        <f t="shared" si="2"/>
        <v>2093.5</v>
      </c>
      <c r="N28" s="12">
        <f t="shared" si="1"/>
        <v>32906.5</v>
      </c>
    </row>
    <row r="29" spans="1:14" ht="39" customHeight="1" x14ac:dyDescent="0.45">
      <c r="A29" s="184" t="s">
        <v>360</v>
      </c>
      <c r="B29" s="110" t="s">
        <v>320</v>
      </c>
      <c r="C29" s="110" t="s">
        <v>207</v>
      </c>
      <c r="D29" s="110" t="s">
        <v>329</v>
      </c>
      <c r="E29" s="11" t="s">
        <v>19</v>
      </c>
      <c r="F29" s="11" t="s">
        <v>189</v>
      </c>
      <c r="G29" s="79">
        <v>35000</v>
      </c>
      <c r="H29" s="12">
        <v>0</v>
      </c>
      <c r="I29" s="12">
        <v>25</v>
      </c>
      <c r="J29" s="79">
        <v>1004.5</v>
      </c>
      <c r="K29" s="79">
        <v>1064</v>
      </c>
      <c r="L29" s="12">
        <v>0</v>
      </c>
      <c r="M29" s="12">
        <f t="shared" si="2"/>
        <v>2093.5</v>
      </c>
      <c r="N29" s="12">
        <f t="shared" si="1"/>
        <v>32906.5</v>
      </c>
    </row>
    <row r="30" spans="1:14" ht="39" customHeight="1" x14ac:dyDescent="0.45">
      <c r="A30" s="184" t="s">
        <v>361</v>
      </c>
      <c r="B30" s="110" t="s">
        <v>321</v>
      </c>
      <c r="C30" s="110" t="s">
        <v>236</v>
      </c>
      <c r="D30" s="110" t="s">
        <v>60</v>
      </c>
      <c r="E30" s="11" t="s">
        <v>19</v>
      </c>
      <c r="F30" s="11" t="s">
        <v>189</v>
      </c>
      <c r="G30" s="79">
        <v>35000</v>
      </c>
      <c r="H30" s="12">
        <v>0</v>
      </c>
      <c r="I30" s="12">
        <v>25</v>
      </c>
      <c r="J30" s="79">
        <v>1004.5</v>
      </c>
      <c r="K30" s="79">
        <v>1064</v>
      </c>
      <c r="L30" s="12">
        <v>0</v>
      </c>
      <c r="M30" s="12">
        <f t="shared" si="2"/>
        <v>2093.5</v>
      </c>
      <c r="N30" s="12">
        <f t="shared" si="1"/>
        <v>32906.5</v>
      </c>
    </row>
    <row r="31" spans="1:14" ht="39" customHeight="1" x14ac:dyDescent="0.45">
      <c r="A31" s="184" t="s">
        <v>362</v>
      </c>
      <c r="B31" s="114" t="s">
        <v>140</v>
      </c>
      <c r="C31" s="110" t="s">
        <v>236</v>
      </c>
      <c r="D31" s="110" t="s">
        <v>46</v>
      </c>
      <c r="E31" s="11" t="s">
        <v>27</v>
      </c>
      <c r="F31" s="11" t="s">
        <v>190</v>
      </c>
      <c r="G31" s="79">
        <v>31500</v>
      </c>
      <c r="H31" s="12">
        <v>0</v>
      </c>
      <c r="I31" s="12">
        <v>25</v>
      </c>
      <c r="J31" s="79">
        <v>904.05</v>
      </c>
      <c r="K31" s="79">
        <v>957.6</v>
      </c>
      <c r="L31" s="12">
        <v>0</v>
      </c>
      <c r="M31" s="12">
        <f>+H31+I31+J31+K31+L31</f>
        <v>1886.65</v>
      </c>
      <c r="N31" s="12">
        <f t="shared" si="1"/>
        <v>29613.35</v>
      </c>
    </row>
    <row r="32" spans="1:14" ht="39" customHeight="1" x14ac:dyDescent="0.45">
      <c r="A32" s="184" t="s">
        <v>363</v>
      </c>
      <c r="B32" s="110" t="s">
        <v>143</v>
      </c>
      <c r="C32" s="110" t="s">
        <v>58</v>
      </c>
      <c r="D32" s="110" t="s">
        <v>60</v>
      </c>
      <c r="E32" s="11" t="s">
        <v>27</v>
      </c>
      <c r="F32" s="11" t="s">
        <v>190</v>
      </c>
      <c r="G32" s="79">
        <v>31000</v>
      </c>
      <c r="H32" s="12">
        <v>0</v>
      </c>
      <c r="I32" s="12">
        <v>25</v>
      </c>
      <c r="J32" s="79">
        <v>889.7</v>
      </c>
      <c r="K32" s="79">
        <v>942.4</v>
      </c>
      <c r="L32" s="12">
        <v>1365.02</v>
      </c>
      <c r="M32" s="12">
        <f>+H32+I32+J32+K32+L32</f>
        <v>3222.12</v>
      </c>
      <c r="N32" s="12">
        <f t="shared" si="1"/>
        <v>27777.88</v>
      </c>
    </row>
    <row r="33" spans="1:14" ht="39" customHeight="1" x14ac:dyDescent="0.45">
      <c r="A33" s="184" t="s">
        <v>364</v>
      </c>
      <c r="B33" s="161" t="s">
        <v>328</v>
      </c>
      <c r="C33" s="110" t="s">
        <v>236</v>
      </c>
      <c r="D33" s="110" t="s">
        <v>60</v>
      </c>
      <c r="E33" s="11" t="s">
        <v>19</v>
      </c>
      <c r="F33" s="11" t="s">
        <v>190</v>
      </c>
      <c r="G33" s="79">
        <v>30000</v>
      </c>
      <c r="H33" s="12">
        <v>0</v>
      </c>
      <c r="I33" s="12">
        <v>25</v>
      </c>
      <c r="J33" s="79">
        <v>861</v>
      </c>
      <c r="K33" s="79">
        <v>912</v>
      </c>
      <c r="L33" s="12">
        <v>0</v>
      </c>
      <c r="M33" s="12">
        <f>+H33+I33+J33+K33+L33</f>
        <v>1798</v>
      </c>
      <c r="N33" s="12">
        <f t="shared" si="1"/>
        <v>28202</v>
      </c>
    </row>
    <row r="34" spans="1:14" ht="39" customHeight="1" x14ac:dyDescent="0.45">
      <c r="A34" s="184" t="s">
        <v>365</v>
      </c>
      <c r="B34" s="161" t="s">
        <v>142</v>
      </c>
      <c r="C34" s="110" t="s">
        <v>208</v>
      </c>
      <c r="D34" s="110" t="s">
        <v>83</v>
      </c>
      <c r="E34" s="11" t="s">
        <v>19</v>
      </c>
      <c r="F34" s="11" t="s">
        <v>190</v>
      </c>
      <c r="G34" s="79">
        <v>17710</v>
      </c>
      <c r="H34" s="12">
        <v>0</v>
      </c>
      <c r="I34" s="12">
        <v>25</v>
      </c>
      <c r="J34" s="79">
        <v>508.28</v>
      </c>
      <c r="K34" s="79">
        <v>538.38</v>
      </c>
      <c r="L34" s="12">
        <v>0</v>
      </c>
      <c r="M34" s="12">
        <f>+H34+I34+J34+K34+L34</f>
        <v>1071.6599999999999</v>
      </c>
      <c r="N34" s="12">
        <f t="shared" si="1"/>
        <v>16638.34</v>
      </c>
    </row>
    <row r="35" spans="1:14" ht="39" customHeight="1" x14ac:dyDescent="0.45">
      <c r="A35" s="194" t="s">
        <v>193</v>
      </c>
      <c r="B35" s="195"/>
      <c r="C35" s="195"/>
      <c r="D35" s="195"/>
      <c r="E35" s="195"/>
      <c r="F35" s="203"/>
      <c r="G35" s="80">
        <f t="shared" ref="G35:N35" si="3">SUM(G9:G34)</f>
        <v>1050210</v>
      </c>
      <c r="H35" s="16">
        <f t="shared" si="3"/>
        <v>21528.430000000008</v>
      </c>
      <c r="I35" s="16">
        <f t="shared" si="3"/>
        <v>650</v>
      </c>
      <c r="J35" s="87">
        <f t="shared" si="3"/>
        <v>30141.03</v>
      </c>
      <c r="K35" s="87">
        <f t="shared" si="3"/>
        <v>31926.38</v>
      </c>
      <c r="L35" s="16">
        <f t="shared" si="3"/>
        <v>41112.15</v>
      </c>
      <c r="M35" s="16">
        <f t="shared" si="3"/>
        <v>125357.98999999999</v>
      </c>
      <c r="N35" s="65">
        <f t="shared" si="3"/>
        <v>924852.00999999978</v>
      </c>
    </row>
    <row r="37" spans="1:14" ht="39" customHeight="1" x14ac:dyDescent="0.45">
      <c r="A37" s="57"/>
      <c r="B37" s="57"/>
      <c r="C37" s="57"/>
      <c r="D37" s="57"/>
      <c r="E37" s="57"/>
      <c r="F37" s="57"/>
      <c r="G37" s="81"/>
      <c r="H37" s="22"/>
      <c r="I37" s="22"/>
      <c r="J37" s="88"/>
      <c r="K37" s="88"/>
      <c r="L37" s="22"/>
      <c r="M37" s="22"/>
      <c r="N37" s="67"/>
    </row>
    <row r="38" spans="1:14" ht="39" customHeight="1" x14ac:dyDescent="0.4">
      <c r="A38" s="14"/>
      <c r="B38" s="100"/>
      <c r="C38" s="28"/>
      <c r="D38" s="28"/>
      <c r="E38" s="28"/>
      <c r="F38" s="28"/>
      <c r="G38" s="82"/>
      <c r="H38" s="23"/>
      <c r="I38" s="23"/>
      <c r="J38" s="89"/>
      <c r="K38" s="89"/>
      <c r="L38" s="23"/>
      <c r="M38" s="23"/>
      <c r="N38" s="23"/>
    </row>
    <row r="39" spans="1:14" ht="39" customHeight="1" thickBot="1" x14ac:dyDescent="0.5">
      <c r="A39" s="18"/>
      <c r="B39" s="183"/>
      <c r="D39" s="17"/>
      <c r="E39" s="17"/>
      <c r="F39" s="17"/>
      <c r="G39" s="83"/>
      <c r="H39" s="21"/>
      <c r="I39" s="21"/>
      <c r="J39" s="90"/>
      <c r="K39" s="91"/>
      <c r="L39" s="22"/>
      <c r="M39" s="22"/>
      <c r="N39" s="23"/>
    </row>
    <row r="40" spans="1:14" ht="37.5" customHeight="1" x14ac:dyDescent="0.5">
      <c r="A40" s="180"/>
      <c r="B40" s="148" t="s">
        <v>97</v>
      </c>
      <c r="C40" s="179"/>
      <c r="D40" s="176"/>
      <c r="E40" s="176"/>
      <c r="F40" s="176"/>
      <c r="G40" s="181"/>
      <c r="H40" s="178" t="s">
        <v>98</v>
      </c>
      <c r="I40" s="178"/>
      <c r="J40" s="181"/>
      <c r="K40" s="182"/>
      <c r="L40" s="22"/>
      <c r="M40" s="22"/>
      <c r="N40" s="23"/>
    </row>
    <row r="41" spans="1:14" ht="28.5" customHeight="1" x14ac:dyDescent="0.5">
      <c r="A41" s="180"/>
      <c r="B41" s="148" t="s">
        <v>194</v>
      </c>
      <c r="C41" s="179"/>
      <c r="D41" s="176"/>
      <c r="E41" s="176"/>
      <c r="F41" s="176"/>
      <c r="G41" s="181"/>
      <c r="H41" s="178" t="s">
        <v>99</v>
      </c>
      <c r="I41" s="178"/>
      <c r="J41" s="182"/>
      <c r="K41" s="181"/>
      <c r="L41" s="22"/>
      <c r="M41" s="22"/>
      <c r="N41" s="23"/>
    </row>
    <row r="42" spans="1:14" ht="39" customHeight="1" x14ac:dyDescent="0.45">
      <c r="A42" s="18"/>
      <c r="B42" s="101"/>
      <c r="C42" s="17"/>
      <c r="D42" s="17" t="s">
        <v>139</v>
      </c>
      <c r="E42" s="17"/>
      <c r="F42" s="17"/>
      <c r="G42" s="83"/>
      <c r="H42" s="20"/>
      <c r="I42" s="20"/>
      <c r="J42" s="83"/>
      <c r="K42" s="91"/>
      <c r="L42" s="22"/>
      <c r="M42" s="22"/>
      <c r="N42" s="23"/>
    </row>
    <row r="43" spans="1:14" ht="39" customHeight="1" x14ac:dyDescent="0.45">
      <c r="A43" s="18"/>
      <c r="B43" s="101"/>
      <c r="C43" s="17"/>
      <c r="D43" s="17"/>
      <c r="E43" s="17"/>
      <c r="F43" s="17"/>
      <c r="G43" s="83"/>
      <c r="H43" s="22"/>
      <c r="I43" s="22"/>
      <c r="J43" s="91"/>
      <c r="K43" s="91"/>
      <c r="L43" s="22"/>
      <c r="M43" s="22"/>
      <c r="N43" s="23"/>
    </row>
    <row r="44" spans="1:14" ht="39" customHeight="1" x14ac:dyDescent="0.45">
      <c r="A44" s="18"/>
      <c r="B44" s="101"/>
      <c r="C44" s="17"/>
      <c r="D44" s="17"/>
      <c r="E44" s="17"/>
      <c r="F44" s="17"/>
      <c r="G44" s="83"/>
      <c r="H44" s="22"/>
      <c r="I44" s="22"/>
      <c r="J44" s="91"/>
      <c r="K44" s="91"/>
      <c r="L44" s="22"/>
      <c r="M44" s="22"/>
      <c r="N44" s="23"/>
    </row>
    <row r="45" spans="1:14" ht="39" customHeight="1" x14ac:dyDescent="0.4">
      <c r="A45" s="14"/>
      <c r="B45" s="100"/>
      <c r="C45" s="28"/>
      <c r="D45" s="28"/>
      <c r="E45" s="28"/>
      <c r="F45" s="28"/>
      <c r="G45" s="82"/>
      <c r="H45" s="23"/>
      <c r="I45" s="23"/>
      <c r="J45" s="89"/>
      <c r="K45" s="89"/>
      <c r="L45" s="23"/>
      <c r="M45" s="23"/>
      <c r="N45" s="23"/>
    </row>
    <row r="46" spans="1:14" ht="39" customHeight="1" x14ac:dyDescent="0.4">
      <c r="A46" s="14"/>
      <c r="B46" s="100"/>
      <c r="C46" s="28"/>
      <c r="D46" s="28"/>
      <c r="E46" s="28"/>
      <c r="F46" s="28"/>
      <c r="G46" s="82"/>
      <c r="H46" s="23"/>
      <c r="I46" s="23"/>
      <c r="J46" s="89"/>
      <c r="K46" s="89"/>
      <c r="L46" s="23"/>
      <c r="M46" s="23"/>
      <c r="N46" s="23"/>
    </row>
    <row r="47" spans="1:14" ht="39" customHeight="1" x14ac:dyDescent="0.45">
      <c r="A47" s="30"/>
      <c r="B47" s="102"/>
      <c r="C47" s="31"/>
      <c r="D47" s="31"/>
      <c r="E47" s="31"/>
      <c r="F47" s="31"/>
      <c r="G47" s="84"/>
      <c r="H47" s="30"/>
      <c r="I47" s="30"/>
      <c r="J47" s="84"/>
      <c r="K47" s="84"/>
      <c r="L47" s="31"/>
      <c r="M47" s="31"/>
      <c r="N47" s="31"/>
    </row>
    <row r="48" spans="1:14" ht="39" customHeight="1" x14ac:dyDescent="0.45">
      <c r="A48" s="25"/>
      <c r="B48" s="102"/>
      <c r="C48" s="31"/>
      <c r="D48" s="31"/>
      <c r="E48" s="31"/>
      <c r="F48" s="31"/>
      <c r="G48" s="85"/>
      <c r="H48" s="25"/>
      <c r="I48" s="25"/>
      <c r="J48" s="85"/>
      <c r="K48" s="85"/>
      <c r="L48" s="31"/>
      <c r="M48" s="31"/>
      <c r="N48" s="31"/>
    </row>
    <row r="49" spans="1:17" ht="39" customHeight="1" x14ac:dyDescent="0.45">
      <c r="A49" s="25"/>
      <c r="B49" s="102"/>
      <c r="C49" s="31"/>
      <c r="D49" s="31"/>
      <c r="E49" s="31"/>
      <c r="F49" s="31"/>
      <c r="G49" s="85"/>
      <c r="H49" s="25"/>
      <c r="I49" s="25"/>
      <c r="J49" s="85"/>
      <c r="K49" s="85"/>
      <c r="L49" s="31"/>
      <c r="M49" s="31"/>
      <c r="N49" s="31"/>
      <c r="O49" s="25"/>
      <c r="P49" s="25"/>
      <c r="Q49" s="25"/>
    </row>
    <row r="50" spans="1:17" ht="39" customHeight="1" x14ac:dyDescent="0.25">
      <c r="O50" s="25"/>
      <c r="P50" s="25"/>
      <c r="Q50" s="25"/>
    </row>
  </sheetData>
  <sortState xmlns:xlrd2="http://schemas.microsoft.com/office/spreadsheetml/2017/richdata2" ref="A9:N34">
    <sortCondition descending="1" ref="G34"/>
  </sortState>
  <mergeCells count="6">
    <mergeCell ref="A1:N1"/>
    <mergeCell ref="A4:N4"/>
    <mergeCell ref="A6:N6"/>
    <mergeCell ref="B5:N5"/>
    <mergeCell ref="A35:F35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2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7"/>
  <sheetViews>
    <sheetView view="pageBreakPreview" zoomScale="60" zoomScaleNormal="100" zoomScalePageLayoutView="39" workbookViewId="0">
      <selection activeCell="C23" sqref="C23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7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92"/>
    </row>
    <row r="2" spans="1:16" s="1" customFormat="1" ht="37.5" customHeight="1" x14ac:dyDescent="0.5">
      <c r="A2" s="2"/>
      <c r="B2" s="2"/>
      <c r="C2" s="2"/>
      <c r="D2" s="2"/>
      <c r="E2" s="93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93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196" t="s">
        <v>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6" s="1" customFormat="1" ht="27.75" customHeight="1" x14ac:dyDescent="0.5">
      <c r="A5" s="204" t="s">
        <v>383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58"/>
    </row>
    <row r="6" spans="1:16" s="1" customFormat="1" ht="27.75" customHeight="1" x14ac:dyDescent="0.5">
      <c r="A6" s="196" t="s">
        <v>162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3"/>
      <c r="P6" s="3"/>
    </row>
    <row r="7" spans="1:16" s="196" customFormat="1" ht="37.5" customHeight="1" x14ac:dyDescent="0.25"/>
    <row r="8" spans="1:16" s="4" customFormat="1" ht="37.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188</v>
      </c>
      <c r="G8" s="7" t="s">
        <v>192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84" t="s">
        <v>340</v>
      </c>
      <c r="B9" s="10" t="s">
        <v>39</v>
      </c>
      <c r="C9" s="11" t="s">
        <v>36</v>
      </c>
      <c r="D9" s="11" t="s">
        <v>40</v>
      </c>
      <c r="E9" s="27" t="s">
        <v>163</v>
      </c>
      <c r="F9" s="11" t="s">
        <v>189</v>
      </c>
      <c r="G9" s="6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8" customFormat="1" ht="37.5" customHeight="1" x14ac:dyDescent="0.45">
      <c r="A10" s="184" t="s">
        <v>341</v>
      </c>
      <c r="B10" s="11" t="s">
        <v>165</v>
      </c>
      <c r="C10" s="11" t="s">
        <v>213</v>
      </c>
      <c r="D10" s="11" t="s">
        <v>166</v>
      </c>
      <c r="E10" s="27" t="s">
        <v>163</v>
      </c>
      <c r="F10" s="11" t="s">
        <v>190</v>
      </c>
      <c r="G10" s="32">
        <v>25665.41</v>
      </c>
      <c r="H10" s="12">
        <v>0</v>
      </c>
      <c r="I10" s="12">
        <v>25</v>
      </c>
      <c r="J10" s="12">
        <v>736.6</v>
      </c>
      <c r="K10" s="12">
        <v>780.23</v>
      </c>
      <c r="L10" s="12">
        <v>0</v>
      </c>
      <c r="M10" s="12">
        <f>+H10+I10+J10+K10+L10</f>
        <v>1541.83</v>
      </c>
      <c r="N10" s="12">
        <f>+G10-M10</f>
        <v>24123.58</v>
      </c>
    </row>
    <row r="11" spans="1:16" s="4" customFormat="1" ht="37.5" customHeight="1" x14ac:dyDescent="0.45">
      <c r="A11" s="184" t="s">
        <v>342</v>
      </c>
      <c r="B11" s="11" t="s">
        <v>164</v>
      </c>
      <c r="C11" s="11" t="s">
        <v>213</v>
      </c>
      <c r="D11" s="13" t="s">
        <v>104</v>
      </c>
      <c r="E11" s="27" t="s">
        <v>163</v>
      </c>
      <c r="F11" s="11" t="s">
        <v>189</v>
      </c>
      <c r="G11" s="32">
        <v>10000</v>
      </c>
      <c r="H11" s="12">
        <v>0</v>
      </c>
      <c r="I11" s="12">
        <v>25</v>
      </c>
      <c r="J11" s="12">
        <v>287</v>
      </c>
      <c r="K11" s="12">
        <v>304</v>
      </c>
      <c r="L11" s="12">
        <v>0</v>
      </c>
      <c r="M11" s="12">
        <f>+H11+I11+J11+K11+L11</f>
        <v>616</v>
      </c>
      <c r="N11" s="12">
        <f>+G11-M11</f>
        <v>9384</v>
      </c>
    </row>
    <row r="12" spans="1:16" ht="37.5" customHeight="1" x14ac:dyDescent="0.45">
      <c r="A12" s="194" t="s">
        <v>193</v>
      </c>
      <c r="B12" s="195"/>
      <c r="C12" s="195"/>
      <c r="D12" s="195"/>
      <c r="E12" s="195"/>
      <c r="F12" s="203"/>
      <c r="G12" s="15">
        <f>SUM(G9:G11)</f>
        <v>85665.41</v>
      </c>
      <c r="H12" s="15">
        <f>SUM(H9:H11)</f>
        <v>1854</v>
      </c>
      <c r="I12" s="15">
        <f>SUM(I9:I11)</f>
        <v>75</v>
      </c>
      <c r="J12" s="15">
        <f>SUM(J9:J11)</f>
        <v>2458.6</v>
      </c>
      <c r="K12" s="15">
        <f>SUM(K9:K11)</f>
        <v>2604.23</v>
      </c>
      <c r="L12" s="15">
        <f>SUM(L9:L11)</f>
        <v>4860</v>
      </c>
      <c r="M12" s="15">
        <f>SUM(M9:M11)</f>
        <v>11851.83</v>
      </c>
      <c r="N12" s="15">
        <f>SUM(N9:N11)</f>
        <v>73813.58</v>
      </c>
    </row>
    <row r="13" spans="1:16" ht="37.5" customHeight="1" x14ac:dyDescent="0.4">
      <c r="A13" s="14"/>
      <c r="B13" s="28"/>
      <c r="C13" s="28"/>
      <c r="D13" s="28"/>
      <c r="E13" s="94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94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">
      <c r="A15" s="14"/>
      <c r="B15" s="28"/>
      <c r="C15" s="28"/>
      <c r="D15" s="28"/>
      <c r="E15" s="94"/>
      <c r="F15" s="28"/>
      <c r="G15" s="29"/>
      <c r="H15" s="23"/>
      <c r="I15" s="23"/>
      <c r="J15" s="23"/>
      <c r="K15" s="23"/>
      <c r="L15" s="23"/>
      <c r="M15" s="23"/>
      <c r="N15" s="66"/>
    </row>
    <row r="16" spans="1:16" ht="37.5" customHeight="1" x14ac:dyDescent="0.4">
      <c r="A16" s="14"/>
      <c r="B16" s="28"/>
      <c r="C16" s="28"/>
      <c r="D16" s="28"/>
      <c r="E16" s="94"/>
      <c r="F16" s="28"/>
      <c r="G16" s="29"/>
      <c r="H16" s="23"/>
      <c r="I16" s="23"/>
      <c r="J16" s="23"/>
      <c r="K16" s="23"/>
      <c r="L16" s="23"/>
      <c r="M16" s="23"/>
      <c r="N16" s="23"/>
    </row>
    <row r="17" spans="1:16" ht="37.5" customHeight="1" x14ac:dyDescent="0.45">
      <c r="A17" s="18"/>
      <c r="B17" s="19"/>
      <c r="C17" s="17"/>
      <c r="D17" s="17"/>
      <c r="E17" s="95"/>
      <c r="F17" s="17"/>
      <c r="G17" s="20"/>
      <c r="H17" s="21"/>
      <c r="I17" s="21"/>
      <c r="J17" s="21"/>
      <c r="K17" s="22"/>
      <c r="L17" s="22"/>
      <c r="M17" s="22"/>
      <c r="N17" s="23"/>
    </row>
    <row r="18" spans="1:16" ht="37.5" customHeight="1" x14ac:dyDescent="0.5">
      <c r="A18" s="18"/>
      <c r="B18" s="176" t="s">
        <v>219</v>
      </c>
      <c r="C18" s="176"/>
      <c r="D18" s="176"/>
      <c r="E18" s="177"/>
      <c r="F18" s="176"/>
      <c r="G18" s="178"/>
      <c r="H18" s="178" t="s">
        <v>98</v>
      </c>
      <c r="I18" s="178"/>
      <c r="J18" s="178"/>
      <c r="K18" s="24"/>
      <c r="L18" s="22"/>
      <c r="M18" s="22"/>
      <c r="N18" s="23"/>
    </row>
    <row r="19" spans="1:16" ht="28.5" customHeight="1" x14ac:dyDescent="0.5">
      <c r="A19" s="18"/>
      <c r="B19" s="176" t="s">
        <v>220</v>
      </c>
      <c r="C19" s="176"/>
      <c r="D19" s="176"/>
      <c r="E19" s="177"/>
      <c r="F19" s="176"/>
      <c r="G19" s="178"/>
      <c r="H19" s="178" t="s">
        <v>99</v>
      </c>
      <c r="I19" s="178"/>
      <c r="J19" s="179"/>
      <c r="K19" s="20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5"/>
      <c r="F20" s="17"/>
      <c r="G20" s="20"/>
      <c r="H20" s="20"/>
      <c r="I20" s="20"/>
      <c r="J20" s="20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5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5">
      <c r="A22" s="18"/>
      <c r="B22" s="17"/>
      <c r="C22" s="17"/>
      <c r="D22" s="17"/>
      <c r="E22" s="95"/>
      <c r="F22" s="17"/>
      <c r="G22" s="20"/>
      <c r="H22" s="22"/>
      <c r="I22" s="22"/>
      <c r="J22" s="22"/>
      <c r="K22" s="22"/>
      <c r="L22" s="22"/>
      <c r="M22" s="22"/>
      <c r="N22" s="23"/>
    </row>
    <row r="23" spans="1:16" ht="37.5" customHeight="1" x14ac:dyDescent="0.4">
      <c r="A23" s="14"/>
      <c r="B23" s="28"/>
      <c r="C23" s="28"/>
      <c r="D23" s="28"/>
      <c r="E23" s="94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">
      <c r="A24" s="14"/>
      <c r="B24" s="28"/>
      <c r="C24" s="28"/>
      <c r="D24" s="28"/>
      <c r="E24" s="94"/>
      <c r="F24" s="28"/>
      <c r="G24" s="29"/>
      <c r="H24" s="23"/>
      <c r="I24" s="23"/>
      <c r="J24" s="23"/>
      <c r="K24" s="23"/>
      <c r="L24" s="23"/>
      <c r="M24" s="23"/>
      <c r="N24" s="23"/>
    </row>
    <row r="25" spans="1:16" ht="37.5" customHeight="1" x14ac:dyDescent="0.45">
      <c r="A25" s="30"/>
      <c r="B25" s="31"/>
      <c r="C25" s="31"/>
      <c r="D25" s="31"/>
      <c r="E25" s="96"/>
      <c r="F25" s="31"/>
      <c r="G25" s="30"/>
      <c r="H25" s="30"/>
      <c r="I25" s="30"/>
      <c r="J25" s="30"/>
      <c r="K25" s="30"/>
      <c r="L25" s="31"/>
      <c r="M25" s="31"/>
      <c r="N25" s="31"/>
    </row>
    <row r="26" spans="1:16" ht="37.5" customHeight="1" x14ac:dyDescent="0.45">
      <c r="A26" s="25"/>
      <c r="B26" s="31"/>
      <c r="C26" s="31"/>
      <c r="D26" s="31"/>
      <c r="E26" s="96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  <row r="27" spans="1:16" ht="37.5" customHeight="1" x14ac:dyDescent="0.45">
      <c r="A27" s="25"/>
      <c r="B27" s="31"/>
      <c r="C27" s="31"/>
      <c r="D27" s="31"/>
      <c r="E27" s="96"/>
      <c r="F27" s="31"/>
      <c r="G27" s="25"/>
      <c r="H27" s="25"/>
      <c r="I27" s="25"/>
      <c r="J27" s="25"/>
      <c r="K27" s="25"/>
      <c r="L27" s="31"/>
      <c r="M27" s="31"/>
      <c r="N27" s="31"/>
      <c r="O27" s="25"/>
      <c r="P27" s="25"/>
    </row>
  </sheetData>
  <sortState xmlns:xlrd2="http://schemas.microsoft.com/office/spreadsheetml/2017/richdata2" ref="A9:N11">
    <sortCondition descending="1" ref="G11"/>
  </sortState>
  <mergeCells count="5">
    <mergeCell ref="A4:N4"/>
    <mergeCell ref="A6:N6"/>
    <mergeCell ref="A12:F12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73" zoomScaleNormal="60" zoomScaleSheetLayoutView="73" zoomScalePageLayoutView="39" workbookViewId="0">
      <selection sqref="A1:M1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4" width="28.42578125" customWidth="1"/>
    <col min="5" max="5" width="35.1406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191" t="s">
        <v>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6" s="1" customFormat="1" ht="27" x14ac:dyDescent="0.5">
      <c r="A4" s="201" t="s">
        <v>368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6" s="1" customFormat="1" ht="27" x14ac:dyDescent="0.5">
      <c r="A5" s="191" t="s">
        <v>167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188</v>
      </c>
      <c r="G7" s="7" t="s">
        <v>192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180</v>
      </c>
      <c r="C8" s="13" t="s">
        <v>169</v>
      </c>
      <c r="D8" s="13" t="s">
        <v>169</v>
      </c>
      <c r="E8" s="13" t="s">
        <v>170</v>
      </c>
      <c r="F8" s="13" t="s">
        <v>189</v>
      </c>
      <c r="G8" s="32">
        <v>40000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9">
        <f>+G8</f>
        <v>40000</v>
      </c>
    </row>
    <row r="9" spans="1:16" s="4" customFormat="1" ht="27" customHeight="1" x14ac:dyDescent="0.45">
      <c r="A9" s="9">
        <v>2</v>
      </c>
      <c r="B9" s="13" t="s">
        <v>173</v>
      </c>
      <c r="C9" s="13" t="s">
        <v>169</v>
      </c>
      <c r="D9" s="13" t="s">
        <v>169</v>
      </c>
      <c r="E9" s="13" t="s">
        <v>170</v>
      </c>
      <c r="F9" s="13" t="s">
        <v>189</v>
      </c>
      <c r="G9" s="32">
        <v>28000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9">
        <v>28000</v>
      </c>
    </row>
    <row r="10" spans="1:16" s="4" customFormat="1" ht="26.25" customHeight="1" x14ac:dyDescent="0.45">
      <c r="A10" s="9">
        <v>3</v>
      </c>
      <c r="B10" s="13" t="s">
        <v>174</v>
      </c>
      <c r="C10" s="13" t="s">
        <v>169</v>
      </c>
      <c r="D10" s="13" t="s">
        <v>169</v>
      </c>
      <c r="E10" s="13" t="s">
        <v>170</v>
      </c>
      <c r="F10" s="13" t="s">
        <v>189</v>
      </c>
      <c r="G10" s="32">
        <v>28000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9">
        <v>28000</v>
      </c>
    </row>
    <row r="11" spans="1:16" s="4" customFormat="1" ht="26.25" customHeight="1" x14ac:dyDescent="0.45">
      <c r="A11" s="9">
        <v>4</v>
      </c>
      <c r="B11" s="13" t="s">
        <v>176</v>
      </c>
      <c r="C11" s="13" t="s">
        <v>169</v>
      </c>
      <c r="D11" s="13" t="s">
        <v>169</v>
      </c>
      <c r="E11" s="13" t="s">
        <v>170</v>
      </c>
      <c r="F11" s="13" t="s">
        <v>189</v>
      </c>
      <c r="G11" s="32">
        <v>28000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9">
        <v>28000</v>
      </c>
    </row>
    <row r="12" spans="1:16" s="4" customFormat="1" ht="26.25" customHeight="1" x14ac:dyDescent="0.45">
      <c r="A12" s="9">
        <v>5</v>
      </c>
      <c r="B12" s="13" t="s">
        <v>177</v>
      </c>
      <c r="C12" s="13" t="s">
        <v>169</v>
      </c>
      <c r="D12" s="13" t="s">
        <v>169</v>
      </c>
      <c r="E12" s="13" t="s">
        <v>170</v>
      </c>
      <c r="F12" s="13" t="s">
        <v>189</v>
      </c>
      <c r="G12" s="32">
        <v>28000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9">
        <v>28000</v>
      </c>
    </row>
    <row r="13" spans="1:16" s="4" customFormat="1" ht="30" customHeight="1" x14ac:dyDescent="0.45">
      <c r="A13" s="9">
        <v>6</v>
      </c>
      <c r="B13" s="13" t="s">
        <v>182</v>
      </c>
      <c r="C13" s="13" t="s">
        <v>169</v>
      </c>
      <c r="D13" s="13" t="s">
        <v>169</v>
      </c>
      <c r="E13" s="13" t="s">
        <v>170</v>
      </c>
      <c r="F13" s="13" t="s">
        <v>189</v>
      </c>
      <c r="G13" s="32">
        <v>15000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9">
        <f t="shared" ref="M13" si="0">+G13</f>
        <v>15000</v>
      </c>
    </row>
    <row r="14" spans="1:16" s="4" customFormat="1" ht="26.25" customHeight="1" x14ac:dyDescent="0.45">
      <c r="A14" s="9">
        <v>7</v>
      </c>
      <c r="B14" s="13" t="s">
        <v>366</v>
      </c>
      <c r="C14" s="13" t="s">
        <v>169</v>
      </c>
      <c r="D14" s="13" t="s">
        <v>169</v>
      </c>
      <c r="E14" s="13" t="s">
        <v>170</v>
      </c>
      <c r="F14" s="13" t="s">
        <v>189</v>
      </c>
      <c r="G14" s="32">
        <v>13000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9">
        <v>13000</v>
      </c>
    </row>
    <row r="15" spans="1:16" s="4" customFormat="1" ht="25.5" customHeight="1" x14ac:dyDescent="0.45">
      <c r="A15" s="9">
        <v>8</v>
      </c>
      <c r="B15" s="13" t="s">
        <v>168</v>
      </c>
      <c r="C15" s="13" t="s">
        <v>169</v>
      </c>
      <c r="D15" s="13" t="s">
        <v>169</v>
      </c>
      <c r="E15" s="13" t="s">
        <v>170</v>
      </c>
      <c r="F15" s="13" t="s">
        <v>189</v>
      </c>
      <c r="G15" s="32">
        <v>13000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f>+G15</f>
        <v>13000</v>
      </c>
    </row>
    <row r="16" spans="1:16" s="4" customFormat="1" ht="27.75" customHeight="1" x14ac:dyDescent="0.45">
      <c r="A16" s="9">
        <v>9</v>
      </c>
      <c r="B16" s="13" t="s">
        <v>171</v>
      </c>
      <c r="C16" s="13" t="s">
        <v>169</v>
      </c>
      <c r="D16" s="13" t="s">
        <v>169</v>
      </c>
      <c r="E16" s="13" t="s">
        <v>170</v>
      </c>
      <c r="F16" s="13" t="s">
        <v>189</v>
      </c>
      <c r="G16" s="32">
        <v>13000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f>+G16</f>
        <v>13000</v>
      </c>
    </row>
    <row r="17" spans="1:13" s="4" customFormat="1" ht="24.75" customHeight="1" x14ac:dyDescent="0.45">
      <c r="A17" s="9">
        <v>10</v>
      </c>
      <c r="B17" s="13" t="s">
        <v>172</v>
      </c>
      <c r="C17" s="13" t="s">
        <v>169</v>
      </c>
      <c r="D17" s="13" t="s">
        <v>169</v>
      </c>
      <c r="E17" s="13" t="s">
        <v>170</v>
      </c>
      <c r="F17" s="13" t="s">
        <v>189</v>
      </c>
      <c r="G17" s="32">
        <v>13000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13000</v>
      </c>
    </row>
    <row r="18" spans="1:13" s="4" customFormat="1" ht="27" customHeight="1" x14ac:dyDescent="0.45">
      <c r="A18" s="9">
        <v>11</v>
      </c>
      <c r="B18" s="13" t="s">
        <v>224</v>
      </c>
      <c r="C18" s="13" t="s">
        <v>169</v>
      </c>
      <c r="D18" s="13" t="s">
        <v>169</v>
      </c>
      <c r="E18" s="13" t="s">
        <v>170</v>
      </c>
      <c r="F18" s="13" t="s">
        <v>189</v>
      </c>
      <c r="G18" s="32">
        <v>13000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13000</v>
      </c>
    </row>
    <row r="19" spans="1:13" s="4" customFormat="1" ht="22.5" customHeight="1" x14ac:dyDescent="0.45">
      <c r="A19" s="9">
        <v>12</v>
      </c>
      <c r="B19" s="13" t="s">
        <v>225</v>
      </c>
      <c r="C19" s="13" t="s">
        <v>169</v>
      </c>
      <c r="D19" s="13" t="s">
        <v>169</v>
      </c>
      <c r="E19" s="13" t="s">
        <v>170</v>
      </c>
      <c r="F19" s="13" t="s">
        <v>189</v>
      </c>
      <c r="G19" s="32">
        <v>13000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13000</v>
      </c>
    </row>
    <row r="20" spans="1:13" s="4" customFormat="1" ht="27" customHeight="1" x14ac:dyDescent="0.45">
      <c r="A20" s="9">
        <v>13</v>
      </c>
      <c r="B20" s="13" t="s">
        <v>175</v>
      </c>
      <c r="C20" s="13" t="s">
        <v>169</v>
      </c>
      <c r="D20" s="13" t="s">
        <v>169</v>
      </c>
      <c r="E20" s="13" t="s">
        <v>170</v>
      </c>
      <c r="F20" s="13" t="s">
        <v>189</v>
      </c>
      <c r="G20" s="32">
        <v>13000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9">
        <f t="shared" ref="M20:M24" si="1">+G20</f>
        <v>13000</v>
      </c>
    </row>
    <row r="21" spans="1:13" s="4" customFormat="1" ht="28.5" customHeight="1" x14ac:dyDescent="0.45">
      <c r="A21" s="9">
        <v>14</v>
      </c>
      <c r="B21" s="13" t="s">
        <v>178</v>
      </c>
      <c r="C21" s="13" t="s">
        <v>169</v>
      </c>
      <c r="D21" s="13" t="s">
        <v>169</v>
      </c>
      <c r="E21" s="13" t="s">
        <v>170</v>
      </c>
      <c r="F21" s="13" t="s">
        <v>189</v>
      </c>
      <c r="G21" s="32">
        <v>13000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9">
        <f t="shared" si="1"/>
        <v>13000</v>
      </c>
    </row>
    <row r="22" spans="1:13" s="4" customFormat="1" ht="30.75" customHeight="1" x14ac:dyDescent="0.45">
      <c r="A22" s="9">
        <v>15</v>
      </c>
      <c r="B22" s="13" t="s">
        <v>179</v>
      </c>
      <c r="C22" s="13" t="s">
        <v>169</v>
      </c>
      <c r="D22" s="13" t="s">
        <v>169</v>
      </c>
      <c r="E22" s="13" t="s">
        <v>170</v>
      </c>
      <c r="F22" s="13" t="s">
        <v>189</v>
      </c>
      <c r="G22" s="32">
        <v>13000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9">
        <f t="shared" si="1"/>
        <v>13000</v>
      </c>
    </row>
    <row r="23" spans="1:13" s="4" customFormat="1" ht="21" customHeight="1" x14ac:dyDescent="0.45">
      <c r="A23" s="9">
        <v>16</v>
      </c>
      <c r="B23" s="13" t="s">
        <v>181</v>
      </c>
      <c r="C23" s="13" t="s">
        <v>169</v>
      </c>
      <c r="D23" s="13" t="s">
        <v>169</v>
      </c>
      <c r="E23" s="13" t="s">
        <v>170</v>
      </c>
      <c r="F23" s="13" t="s">
        <v>189</v>
      </c>
      <c r="G23" s="32">
        <v>13000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9">
        <f t="shared" si="1"/>
        <v>13000</v>
      </c>
    </row>
    <row r="24" spans="1:13" s="4" customFormat="1" ht="22.5" customHeight="1" x14ac:dyDescent="0.45">
      <c r="A24" s="9">
        <v>17</v>
      </c>
      <c r="B24" s="13" t="s">
        <v>183</v>
      </c>
      <c r="C24" s="13" t="s">
        <v>169</v>
      </c>
      <c r="D24" s="13" t="s">
        <v>169</v>
      </c>
      <c r="E24" s="13" t="s">
        <v>170</v>
      </c>
      <c r="F24" s="13" t="s">
        <v>189</v>
      </c>
      <c r="G24" s="32">
        <v>13000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9">
        <f t="shared" si="1"/>
        <v>13000</v>
      </c>
    </row>
    <row r="25" spans="1:13" ht="22.5" customHeight="1" x14ac:dyDescent="0.45">
      <c r="A25" s="194" t="s">
        <v>193</v>
      </c>
      <c r="B25" s="195"/>
      <c r="C25" s="195"/>
      <c r="D25" s="195"/>
      <c r="E25" s="195"/>
      <c r="F25" s="203"/>
      <c r="G25" s="15">
        <f t="shared" ref="G25:M25" si="2">SUM(G8:G24)</f>
        <v>310000</v>
      </c>
      <c r="H25" s="15">
        <f t="shared" si="2"/>
        <v>0</v>
      </c>
      <c r="I25" s="15">
        <f t="shared" si="2"/>
        <v>0</v>
      </c>
      <c r="J25" s="15">
        <f t="shared" si="2"/>
        <v>0</v>
      </c>
      <c r="K25" s="15">
        <f t="shared" si="2"/>
        <v>0</v>
      </c>
      <c r="L25" s="15">
        <f t="shared" si="2"/>
        <v>0</v>
      </c>
      <c r="M25" s="15">
        <f t="shared" si="2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6"/>
      <c r="C28" s="17"/>
      <c r="D28" s="28"/>
      <c r="E28" s="28"/>
      <c r="F28" s="23"/>
      <c r="G28" s="46"/>
      <c r="H28" s="46"/>
      <c r="I28" s="46"/>
    </row>
    <row r="29" spans="1:13" ht="30.95" customHeight="1" x14ac:dyDescent="0.5">
      <c r="A29" s="14"/>
      <c r="B29" s="134" t="s">
        <v>97</v>
      </c>
      <c r="C29" s="144"/>
      <c r="D29" s="144"/>
      <c r="E29" s="144"/>
      <c r="F29" s="147"/>
      <c r="G29" s="145" t="s">
        <v>217</v>
      </c>
      <c r="H29" s="145"/>
      <c r="I29" s="146"/>
    </row>
    <row r="30" spans="1:13" ht="27" customHeight="1" x14ac:dyDescent="0.5">
      <c r="A30" s="14"/>
      <c r="B30" s="134" t="s">
        <v>194</v>
      </c>
      <c r="C30" s="144"/>
      <c r="D30" s="144"/>
      <c r="E30" s="144"/>
      <c r="F30" s="147"/>
      <c r="G30" s="145" t="s">
        <v>218</v>
      </c>
      <c r="H30" s="146"/>
      <c r="I30" s="145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48"/>
      <c r="L31" s="48"/>
      <c r="M31" s="51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25"/>
      <c r="B36" s="31"/>
      <c r="C36" s="31"/>
      <c r="D36" s="31"/>
      <c r="E36" s="31"/>
      <c r="F36" s="31"/>
      <c r="G36" s="25"/>
      <c r="H36" s="25"/>
      <c r="I36" s="25"/>
      <c r="J36" s="25"/>
      <c r="K36" s="31"/>
      <c r="L36" s="31"/>
      <c r="M36" s="31"/>
      <c r="N36" s="25"/>
      <c r="O36" s="25"/>
      <c r="P36" s="25"/>
    </row>
    <row r="37" spans="1:16" ht="28.5" x14ac:dyDescent="0.45">
      <c r="A37" s="25"/>
      <c r="B37" s="31"/>
      <c r="C37" s="31"/>
      <c r="D37" s="31"/>
      <c r="E37" s="31"/>
      <c r="F37" s="31"/>
      <c r="G37" s="25"/>
      <c r="H37" s="25"/>
      <c r="I37" s="25"/>
      <c r="J37" s="25"/>
      <c r="K37" s="31"/>
      <c r="L37" s="31"/>
      <c r="M37" s="31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zoomScale="50" zoomScaleNormal="100" zoomScaleSheetLayoutView="50" workbookViewId="0">
      <selection activeCell="D26" sqref="D26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15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8.25" hidden="1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7" x14ac:dyDescent="0.25">
      <c r="A4" s="205" t="s">
        <v>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</row>
    <row r="5" spans="1:15" ht="27" x14ac:dyDescent="0.25">
      <c r="A5" s="201" t="s">
        <v>384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58"/>
    </row>
    <row r="6" spans="1:15" ht="27" x14ac:dyDescent="0.25">
      <c r="A6" s="205" t="s">
        <v>250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8.75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45" x14ac:dyDescent="0.45">
      <c r="A8" s="36" t="s">
        <v>1</v>
      </c>
      <c r="B8" s="37" t="s">
        <v>2</v>
      </c>
      <c r="C8" s="37" t="s">
        <v>3</v>
      </c>
      <c r="D8" s="37" t="s">
        <v>4</v>
      </c>
      <c r="E8" s="59" t="s">
        <v>5</v>
      </c>
      <c r="F8" s="7" t="s">
        <v>188</v>
      </c>
      <c r="G8" s="59" t="s">
        <v>198</v>
      </c>
      <c r="H8" s="37" t="s">
        <v>6</v>
      </c>
      <c r="I8" s="59" t="s">
        <v>7</v>
      </c>
      <c r="J8" s="37" t="s">
        <v>8</v>
      </c>
      <c r="K8" s="59" t="s">
        <v>9</v>
      </c>
      <c r="L8" s="59" t="s">
        <v>10</v>
      </c>
      <c r="M8" s="59" t="s">
        <v>11</v>
      </c>
      <c r="N8" s="37" t="s">
        <v>12</v>
      </c>
      <c r="O8" s="60"/>
    </row>
    <row r="9" spans="1:15" ht="22.5" x14ac:dyDescent="0.45">
      <c r="A9" s="38">
        <v>1</v>
      </c>
      <c r="B9" s="10" t="s">
        <v>45</v>
      </c>
      <c r="C9" s="11" t="s">
        <v>24</v>
      </c>
      <c r="D9" s="11" t="s">
        <v>38</v>
      </c>
      <c r="E9" s="61" t="s">
        <v>27</v>
      </c>
      <c r="F9" s="11" t="s">
        <v>190</v>
      </c>
      <c r="G9" s="64">
        <v>10000</v>
      </c>
      <c r="H9" s="64">
        <v>0</v>
      </c>
      <c r="I9" s="64">
        <v>25</v>
      </c>
      <c r="J9" s="64">
        <v>287</v>
      </c>
      <c r="K9" s="64">
        <v>304</v>
      </c>
      <c r="L9" s="64">
        <v>1515.62</v>
      </c>
      <c r="M9" s="64">
        <f>+H9+I9+J9+K9+L9</f>
        <v>2131.62</v>
      </c>
      <c r="N9" s="64">
        <f>+G9-M9</f>
        <v>7868.38</v>
      </c>
      <c r="O9" s="35"/>
    </row>
    <row r="10" spans="1:15" ht="22.5" x14ac:dyDescent="0.45">
      <c r="A10" s="63"/>
      <c r="B10" s="62"/>
      <c r="C10" s="62"/>
      <c r="D10" s="62"/>
      <c r="E10" s="62"/>
      <c r="F10" s="62"/>
      <c r="G10" s="64"/>
      <c r="H10" s="64"/>
      <c r="I10" s="64"/>
      <c r="J10" s="64"/>
      <c r="K10" s="64"/>
      <c r="L10" s="64"/>
      <c r="M10" s="64"/>
      <c r="N10" s="64"/>
    </row>
    <row r="11" spans="1:15" ht="22.5" x14ac:dyDescent="0.45">
      <c r="A11" s="63"/>
      <c r="B11" s="62"/>
      <c r="C11" s="62"/>
      <c r="D11" s="62"/>
      <c r="E11" s="62"/>
      <c r="F11" s="62"/>
      <c r="G11" s="39">
        <f>SUM(G9:G9)</f>
        <v>10000</v>
      </c>
      <c r="H11" s="40">
        <f t="shared" ref="H11:N11" si="0">SUM(H9:H9)</f>
        <v>0</v>
      </c>
      <c r="I11" s="40">
        <f t="shared" si="0"/>
        <v>25</v>
      </c>
      <c r="J11" s="40">
        <f t="shared" si="0"/>
        <v>287</v>
      </c>
      <c r="K11" s="40">
        <f t="shared" si="0"/>
        <v>304</v>
      </c>
      <c r="L11" s="40">
        <f t="shared" si="0"/>
        <v>1515.62</v>
      </c>
      <c r="M11" s="40">
        <f t="shared" si="0"/>
        <v>2131.62</v>
      </c>
      <c r="N11" s="40">
        <f t="shared" si="0"/>
        <v>7868.38</v>
      </c>
    </row>
    <row r="12" spans="1:15" ht="18.75" x14ac:dyDescent="0.4">
      <c r="A12" s="41"/>
      <c r="B12" s="42"/>
      <c r="C12" s="42"/>
      <c r="D12" s="42"/>
      <c r="E12" s="42"/>
      <c r="F12" s="42"/>
      <c r="G12" s="43"/>
      <c r="H12" s="44"/>
      <c r="I12" s="44"/>
      <c r="J12" s="44"/>
      <c r="K12" s="44"/>
      <c r="L12" s="44"/>
      <c r="M12" s="44"/>
      <c r="N12" s="44"/>
    </row>
    <row r="13" spans="1:15" ht="18.75" x14ac:dyDescent="0.4">
      <c r="A13" s="41"/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</row>
    <row r="14" spans="1:15" ht="18.75" x14ac:dyDescent="0.4">
      <c r="A14" s="41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4"/>
    </row>
    <row r="15" spans="1:15" ht="18.75" x14ac:dyDescent="0.4">
      <c r="A15" s="41"/>
      <c r="B15" s="42"/>
      <c r="C15" s="42"/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4"/>
    </row>
    <row r="16" spans="1:15" ht="18.75" x14ac:dyDescent="0.4">
      <c r="A16" s="41"/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4"/>
    </row>
    <row r="17" spans="1:15" ht="18.75" x14ac:dyDescent="0.4">
      <c r="A17" s="41"/>
      <c r="B17" s="42"/>
      <c r="C17" s="42"/>
      <c r="D17" s="42"/>
      <c r="E17" s="42"/>
      <c r="F17" s="42"/>
      <c r="G17" s="43"/>
      <c r="H17" s="44"/>
      <c r="I17" s="44"/>
      <c r="J17" s="44"/>
      <c r="K17" s="44"/>
      <c r="L17" s="44"/>
      <c r="M17" s="44"/>
      <c r="N17" s="44"/>
    </row>
    <row r="18" spans="1:15" ht="23.25" thickBot="1" x14ac:dyDescent="0.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50"/>
      <c r="M18" s="50"/>
      <c r="N18" s="44"/>
    </row>
    <row r="19" spans="1:15" ht="24.75" x14ac:dyDescent="0.5">
      <c r="A19" s="45"/>
      <c r="B19" s="134" t="s">
        <v>97</v>
      </c>
      <c r="C19" s="134"/>
      <c r="D19" s="134"/>
      <c r="E19" s="134"/>
      <c r="F19" s="134"/>
      <c r="G19" s="135"/>
      <c r="H19" s="135" t="s">
        <v>98</v>
      </c>
      <c r="I19" s="135"/>
      <c r="J19" s="135"/>
      <c r="K19" s="51"/>
      <c r="L19" s="50"/>
      <c r="M19" s="50"/>
      <c r="N19" s="44"/>
    </row>
    <row r="20" spans="1:15" ht="24.75" x14ac:dyDescent="0.5">
      <c r="A20" s="45"/>
      <c r="B20" s="134" t="s">
        <v>194</v>
      </c>
      <c r="C20" s="134"/>
      <c r="D20" s="134"/>
      <c r="E20" s="134"/>
      <c r="F20" s="134"/>
      <c r="G20" s="135"/>
      <c r="H20" s="135" t="s">
        <v>99</v>
      </c>
      <c r="I20" s="135"/>
      <c r="J20" s="138"/>
      <c r="K20" s="48"/>
      <c r="L20" s="50"/>
      <c r="M20" s="50"/>
      <c r="N20" s="44"/>
    </row>
    <row r="21" spans="1:15" ht="22.5" x14ac:dyDescent="0.45">
      <c r="A21" s="45"/>
      <c r="B21" s="47"/>
      <c r="C21" s="47"/>
      <c r="D21" s="47"/>
      <c r="E21" s="47"/>
      <c r="F21" s="47"/>
      <c r="G21" s="48"/>
      <c r="H21" s="48"/>
      <c r="I21" s="48"/>
      <c r="J21" s="48"/>
      <c r="K21" s="50"/>
      <c r="L21" s="50"/>
      <c r="M21" s="50"/>
      <c r="N21" s="44"/>
    </row>
    <row r="22" spans="1:15" ht="22.5" x14ac:dyDescent="0.45">
      <c r="A22" s="45"/>
      <c r="B22" s="47"/>
      <c r="C22" s="47"/>
      <c r="D22" s="47"/>
      <c r="E22" s="47"/>
      <c r="F22" s="47"/>
      <c r="G22" s="48"/>
      <c r="H22" s="50"/>
      <c r="I22" s="50"/>
      <c r="J22" s="50"/>
      <c r="K22" s="50"/>
      <c r="L22" s="50"/>
      <c r="M22" s="50"/>
      <c r="N22" s="44"/>
    </row>
    <row r="23" spans="1:15" ht="22.5" x14ac:dyDescent="0.45">
      <c r="A23" s="45"/>
      <c r="B23" s="47"/>
      <c r="C23" s="47"/>
      <c r="D23" s="47"/>
      <c r="E23" s="47"/>
      <c r="F23" s="47"/>
      <c r="G23" s="48"/>
      <c r="H23" s="50"/>
      <c r="I23" s="50"/>
      <c r="J23" s="50"/>
      <c r="K23" s="50"/>
      <c r="L23" s="50"/>
      <c r="M23" s="50"/>
      <c r="N23" s="44"/>
    </row>
    <row r="24" spans="1:15" ht="18.75" x14ac:dyDescent="0.4">
      <c r="A24" s="41"/>
      <c r="B24" s="42"/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4"/>
    </row>
    <row r="25" spans="1:15" ht="18.75" x14ac:dyDescent="0.4">
      <c r="A25" s="41"/>
      <c r="B25" s="42"/>
      <c r="C25" s="42"/>
      <c r="D25" s="42"/>
      <c r="E25" s="42"/>
      <c r="F25" s="42"/>
      <c r="G25" s="43"/>
      <c r="H25" s="44"/>
      <c r="I25" s="44"/>
      <c r="J25" s="44"/>
      <c r="K25" s="44"/>
      <c r="L25" s="44"/>
      <c r="M25" s="44"/>
      <c r="N25" s="44"/>
    </row>
    <row r="26" spans="1:15" ht="28.5" x14ac:dyDescent="0.45">
      <c r="A26" s="52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3"/>
      <c r="M26" s="53"/>
      <c r="N26" s="53"/>
      <c r="O26" s="54"/>
    </row>
    <row r="27" spans="1:15" ht="28.5" x14ac:dyDescent="0.45">
      <c r="A27" s="54"/>
      <c r="B27" s="53"/>
      <c r="C27" s="53"/>
      <c r="D27" s="53"/>
      <c r="E27" s="53"/>
      <c r="F27" s="53"/>
      <c r="G27" s="54"/>
      <c r="H27" s="54"/>
      <c r="I27" s="54"/>
      <c r="J27" s="54"/>
      <c r="K27" s="54"/>
      <c r="L27" s="53"/>
      <c r="M27" s="53"/>
      <c r="N27" s="53"/>
      <c r="O27" s="54"/>
    </row>
    <row r="28" spans="1:15" ht="28.5" x14ac:dyDescent="0.45">
      <c r="A28" s="54"/>
      <c r="B28" s="53"/>
      <c r="C28" s="53"/>
      <c r="D28" s="53"/>
      <c r="E28" s="53"/>
      <c r="F28" s="53"/>
      <c r="G28" s="54"/>
      <c r="H28" s="54"/>
      <c r="I28" s="54"/>
      <c r="J28" s="54"/>
      <c r="K28" s="54"/>
      <c r="L28" s="53"/>
      <c r="M28" s="53"/>
      <c r="N28" s="53"/>
    </row>
  </sheetData>
  <mergeCells count="4">
    <mergeCell ref="A4:O4"/>
    <mergeCell ref="A6:O6"/>
    <mergeCell ref="A1:O1"/>
    <mergeCell ref="A5:N5"/>
  </mergeCells>
  <pageMargins left="0.31496062992125984" right="0.82677165354330717" top="0.78" bottom="0.74803149606299213" header="0.31496062992125984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Ponche</cp:lastModifiedBy>
  <cp:revision>38</cp:revision>
  <cp:lastPrinted>2023-03-29T20:17:48Z</cp:lastPrinted>
  <dcterms:created xsi:type="dcterms:W3CDTF">2015-06-05T18:19:34Z</dcterms:created>
  <dcterms:modified xsi:type="dcterms:W3CDTF">2023-03-29T20:18:00Z</dcterms:modified>
  <dc:language>es-ES</dc:language>
</cp:coreProperties>
</file>