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morillo.IIBI\Downloads\"/>
    </mc:Choice>
  </mc:AlternateContent>
  <xr:revisionPtr revIDLastSave="0" documentId="8_{E561C188-3DCF-493A-A1BF-D88D89950E2B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FIJO PROG 01 " sheetId="1" r:id="rId1"/>
    <sheet name="CONT. PROG 11" sheetId="6" r:id="rId2"/>
    <sheet name="FIJO PROG 11" sheetId="2" r:id="rId3"/>
    <sheet name="FIJO PROG 12" sheetId="3" r:id="rId4"/>
    <sheet name="TRAMITE DE PENSION" sheetId="4" r:id="rId5"/>
    <sheet name="COMPENSACION POR SEGURIDAD" sheetId="5" r:id="rId6"/>
    <sheet name="CARRERA" sheetId="7" r:id="rId7"/>
  </sheets>
  <definedNames>
    <definedName name="_xlnm.Print_Area" localSheetId="6">CARRERA!$A$1:$N$20</definedName>
    <definedName name="_xlnm.Print_Area" localSheetId="5">'COMPENSACION POR SEGURIDAD'!$A$1:$M$30</definedName>
    <definedName name="_xlnm.Print_Area" localSheetId="1">'CONT. PROG 11'!$1:$46</definedName>
    <definedName name="_xlnm.Print_Area" localSheetId="0">'FIJO PROG 01 '!$A$1:$N$113</definedName>
    <definedName name="_xlnm.Print_Area" localSheetId="2">'FIJO PROG 11'!$A$1:$N$55</definedName>
    <definedName name="_xlnm.Print_Area" localSheetId="3">'FIJO PROG 12'!$A$1:$N$44</definedName>
    <definedName name="_xlnm.Print_Area" localSheetId="4">'TRAMITE DE PENSION'!$A$2:$N$23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3" l="1"/>
  <c r="J37" i="3"/>
  <c r="I37" i="3"/>
  <c r="H37" i="3"/>
  <c r="G37" i="3"/>
  <c r="M9" i="3"/>
  <c r="N9" i="3" s="1"/>
  <c r="M10" i="3"/>
  <c r="N10" i="3" s="1"/>
  <c r="M19" i="6"/>
  <c r="N19" i="6" s="1"/>
  <c r="M39" i="6"/>
  <c r="N39" i="6" s="1"/>
  <c r="M14" i="6"/>
  <c r="N14" i="6" s="1"/>
  <c r="M18" i="1"/>
  <c r="N18" i="1" s="1"/>
  <c r="M57" i="1"/>
  <c r="N57" i="1" s="1"/>
  <c r="N67" i="1"/>
  <c r="M35" i="3"/>
  <c r="N35" i="3" s="1"/>
  <c r="M34" i="6" l="1"/>
  <c r="N34" i="6" s="1"/>
  <c r="M33" i="6"/>
  <c r="N33" i="6" s="1"/>
  <c r="M25" i="6"/>
  <c r="N25" i="6" s="1"/>
  <c r="M23" i="6"/>
  <c r="N23" i="6" s="1"/>
  <c r="M104" i="1"/>
  <c r="N104" i="1" s="1"/>
  <c r="M103" i="1"/>
  <c r="N103" i="1" s="1"/>
  <c r="M102" i="1"/>
  <c r="N102" i="1" s="1"/>
  <c r="N65" i="1"/>
  <c r="M56" i="1"/>
  <c r="N56" i="1" s="1"/>
  <c r="H42" i="6"/>
  <c r="M23" i="1"/>
  <c r="N23" i="1" s="1"/>
  <c r="N16" i="3"/>
  <c r="M44" i="2"/>
  <c r="N44" i="2" s="1"/>
  <c r="M43" i="2"/>
  <c r="N43" i="2" s="1"/>
  <c r="M8" i="2"/>
  <c r="N8" i="2" s="1"/>
  <c r="M9" i="2"/>
  <c r="N9" i="2" s="1"/>
  <c r="M17" i="6"/>
  <c r="N17" i="6" s="1"/>
  <c r="M11" i="6"/>
  <c r="N11" i="6" s="1"/>
  <c r="M80" i="1"/>
  <c r="N80" i="1" s="1"/>
  <c r="M100" i="1"/>
  <c r="N100" i="1" s="1"/>
  <c r="M99" i="1"/>
  <c r="N99" i="1" s="1"/>
  <c r="M98" i="1"/>
  <c r="N98" i="1" s="1"/>
  <c r="M97" i="1"/>
  <c r="N97" i="1" s="1"/>
  <c r="M62" i="1"/>
  <c r="N62" i="1" s="1"/>
  <c r="M55" i="1"/>
  <c r="N55" i="1" s="1"/>
  <c r="M54" i="1"/>
  <c r="N54" i="1" s="1"/>
  <c r="M32" i="6"/>
  <c r="N32" i="6" s="1"/>
  <c r="M31" i="6"/>
  <c r="N31" i="6" s="1"/>
  <c r="M79" i="1"/>
  <c r="N79" i="1" s="1"/>
  <c r="M101" i="1"/>
  <c r="N101" i="1" s="1"/>
  <c r="M96" i="1"/>
  <c r="N96" i="1" s="1"/>
  <c r="M95" i="1"/>
  <c r="N95" i="1" s="1"/>
  <c r="M94" i="1"/>
  <c r="N94" i="1" s="1"/>
  <c r="M93" i="1"/>
  <c r="N93" i="1" s="1"/>
  <c r="N66" i="1"/>
  <c r="N53" i="1"/>
  <c r="M20" i="1"/>
  <c r="N20" i="1" s="1"/>
  <c r="M27" i="2"/>
  <c r="N27" i="2" s="1"/>
  <c r="M17" i="1"/>
  <c r="N17" i="1" s="1"/>
  <c r="M21" i="3"/>
  <c r="N21" i="3" s="1"/>
  <c r="M31" i="3"/>
  <c r="N31" i="3" s="1"/>
  <c r="M105" i="1"/>
  <c r="N105" i="1" s="1"/>
  <c r="M42" i="1"/>
  <c r="N42" i="1" s="1"/>
  <c r="L47" i="2"/>
  <c r="M42" i="2"/>
  <c r="N42" i="2" s="1"/>
  <c r="M41" i="2"/>
  <c r="N41" i="2" s="1"/>
  <c r="M40" i="2"/>
  <c r="N40" i="2" s="1"/>
  <c r="M39" i="2"/>
  <c r="N39" i="2" s="1"/>
  <c r="M19" i="2"/>
  <c r="N19" i="2" s="1"/>
  <c r="M13" i="2"/>
  <c r="N13" i="2" s="1"/>
  <c r="N36" i="6"/>
  <c r="M35" i="6"/>
  <c r="N35" i="6" s="1"/>
  <c r="K106" i="1"/>
  <c r="J106" i="1"/>
  <c r="N52" i="1"/>
  <c r="N27" i="1"/>
  <c r="M13" i="1"/>
  <c r="N13" i="1" s="1"/>
  <c r="M41" i="1"/>
  <c r="N41" i="1" s="1"/>
  <c r="M26" i="1"/>
  <c r="N26" i="1" s="1"/>
  <c r="L40" i="1"/>
  <c r="H40" i="1"/>
  <c r="N64" i="1"/>
  <c r="M10" i="1"/>
  <c r="N10" i="1" s="1"/>
  <c r="M15" i="1"/>
  <c r="N15" i="1" s="1"/>
  <c r="M16" i="1"/>
  <c r="N16" i="1" s="1"/>
  <c r="M51" i="1"/>
  <c r="N51" i="1" s="1"/>
  <c r="M12" i="5"/>
  <c r="M78" i="1"/>
  <c r="N78" i="1" s="1"/>
  <c r="M18" i="6"/>
  <c r="N18" i="6" s="1"/>
  <c r="G42" i="6"/>
  <c r="M50" i="1"/>
  <c r="N50" i="1" s="1"/>
  <c r="M34" i="2"/>
  <c r="N34" i="2" s="1"/>
  <c r="M33" i="2"/>
  <c r="N33" i="2" s="1"/>
  <c r="M31" i="2"/>
  <c r="N31" i="2" s="1"/>
  <c r="M11" i="1"/>
  <c r="N11" i="1" s="1"/>
  <c r="M34" i="3"/>
  <c r="N34" i="3" s="1"/>
  <c r="L39" i="1"/>
  <c r="H39" i="1"/>
  <c r="M22" i="6"/>
  <c r="N22" i="6" s="1"/>
  <c r="M30" i="3"/>
  <c r="N30" i="3" s="1"/>
  <c r="H106" i="1" l="1"/>
  <c r="L106" i="1"/>
  <c r="M40" i="1"/>
  <c r="N40" i="1" s="1"/>
  <c r="M39" i="1"/>
  <c r="N39" i="1" s="1"/>
  <c r="M29" i="3"/>
  <c r="N29" i="3" s="1"/>
  <c r="M17" i="3"/>
  <c r="N17" i="3" s="1"/>
  <c r="M20" i="2"/>
  <c r="N20" i="2" s="1"/>
  <c r="M30" i="2"/>
  <c r="N30" i="2" s="1"/>
  <c r="M18" i="2"/>
  <c r="N18" i="2" s="1"/>
  <c r="K42" i="6"/>
  <c r="J42" i="6"/>
  <c r="I42" i="6"/>
  <c r="M30" i="6"/>
  <c r="N30" i="6" s="1"/>
  <c r="M49" i="1"/>
  <c r="N49" i="1" s="1"/>
  <c r="M38" i="1"/>
  <c r="N38" i="1" s="1"/>
  <c r="M37" i="1"/>
  <c r="N37" i="1" s="1"/>
  <c r="M24" i="6"/>
  <c r="N24" i="6" s="1"/>
  <c r="M12" i="3"/>
  <c r="N12" i="3" s="1"/>
  <c r="M13" i="3"/>
  <c r="N13" i="3" s="1"/>
  <c r="M14" i="3"/>
  <c r="N14" i="3" s="1"/>
  <c r="M11" i="3"/>
  <c r="M18" i="3"/>
  <c r="N18" i="3" s="1"/>
  <c r="M19" i="3"/>
  <c r="N19" i="3" s="1"/>
  <c r="M20" i="3"/>
  <c r="N20" i="3" s="1"/>
  <c r="M22" i="3"/>
  <c r="N22" i="3" s="1"/>
  <c r="M23" i="3"/>
  <c r="N23" i="3" s="1"/>
  <c r="M24" i="3"/>
  <c r="N24" i="3" s="1"/>
  <c r="M25" i="3"/>
  <c r="N25" i="3" s="1"/>
  <c r="M26" i="3"/>
  <c r="N26" i="3" s="1"/>
  <c r="M27" i="3"/>
  <c r="N27" i="3" s="1"/>
  <c r="M28" i="3"/>
  <c r="N28" i="3" s="1"/>
  <c r="M32" i="3"/>
  <c r="N32" i="3" s="1"/>
  <c r="N33" i="3"/>
  <c r="M36" i="3"/>
  <c r="N36" i="3" s="1"/>
  <c r="N15" i="3"/>
  <c r="M29" i="6"/>
  <c r="N29" i="6" s="1"/>
  <c r="N48" i="1"/>
  <c r="N47" i="1"/>
  <c r="M63" i="1"/>
  <c r="N63" i="1" s="1"/>
  <c r="M77" i="1"/>
  <c r="N77" i="1" s="1"/>
  <c r="M76" i="1"/>
  <c r="N76" i="1" s="1"/>
  <c r="M36" i="1"/>
  <c r="N36" i="1" s="1"/>
  <c r="M35" i="1"/>
  <c r="H47" i="2"/>
  <c r="I47" i="2"/>
  <c r="J47" i="2"/>
  <c r="K47" i="2"/>
  <c r="G47" i="2"/>
  <c r="L42" i="6"/>
  <c r="M28" i="6"/>
  <c r="N28" i="6" s="1"/>
  <c r="M27" i="6"/>
  <c r="N27" i="6" s="1"/>
  <c r="N11" i="3" l="1"/>
  <c r="N37" i="3" s="1"/>
  <c r="M37" i="3"/>
  <c r="N46" i="1"/>
  <c r="N45" i="1"/>
  <c r="M12" i="1"/>
  <c r="N12" i="1" s="1"/>
  <c r="H11" i="4"/>
  <c r="I11" i="4"/>
  <c r="J11" i="4"/>
  <c r="K11" i="4"/>
  <c r="L11" i="4"/>
  <c r="G11" i="4"/>
  <c r="G106" i="1"/>
  <c r="M10" i="6"/>
  <c r="N10" i="6" s="1"/>
  <c r="M9" i="1"/>
  <c r="N9" i="1" s="1"/>
  <c r="M14" i="1"/>
  <c r="N14" i="1" s="1"/>
  <c r="M19" i="1"/>
  <c r="N19" i="1" s="1"/>
  <c r="M21" i="1"/>
  <c r="N21" i="1" s="1"/>
  <c r="M25" i="1"/>
  <c r="N25" i="1" s="1"/>
  <c r="M24" i="1"/>
  <c r="N24" i="1" s="1"/>
  <c r="M33" i="1"/>
  <c r="N33" i="1" s="1"/>
  <c r="M32" i="1"/>
  <c r="N32" i="1" s="1"/>
  <c r="M28" i="1"/>
  <c r="N28" i="1" s="1"/>
  <c r="M22" i="1"/>
  <c r="N22" i="1" s="1"/>
  <c r="M29" i="1"/>
  <c r="N29" i="1" s="1"/>
  <c r="M30" i="1"/>
  <c r="N30" i="1" s="1"/>
  <c r="M31" i="1"/>
  <c r="N31" i="1" s="1"/>
  <c r="N44" i="1"/>
  <c r="M43" i="1"/>
  <c r="N43" i="1" s="1"/>
  <c r="M34" i="1"/>
  <c r="N34" i="1" s="1"/>
  <c r="N35" i="1"/>
  <c r="M59" i="1"/>
  <c r="N59" i="1" s="1"/>
  <c r="M58" i="1"/>
  <c r="N58" i="1" s="1"/>
  <c r="M60" i="1"/>
  <c r="N60" i="1" s="1"/>
  <c r="M61" i="1"/>
  <c r="N61" i="1" s="1"/>
  <c r="M68" i="1"/>
  <c r="N68" i="1" s="1"/>
  <c r="M69" i="1"/>
  <c r="N69" i="1" s="1"/>
  <c r="M70" i="1"/>
  <c r="N70" i="1" s="1"/>
  <c r="M71" i="1"/>
  <c r="N71" i="1" s="1"/>
  <c r="M72" i="1"/>
  <c r="N72" i="1" s="1"/>
  <c r="M74" i="1"/>
  <c r="N74" i="1" s="1"/>
  <c r="M75" i="1"/>
  <c r="N75" i="1" s="1"/>
  <c r="M81" i="1"/>
  <c r="N81" i="1" s="1"/>
  <c r="M84" i="1"/>
  <c r="N84" i="1" s="1"/>
  <c r="M86" i="1"/>
  <c r="N86" i="1" s="1"/>
  <c r="M82" i="1"/>
  <c r="N82" i="1" s="1"/>
  <c r="M85" i="1"/>
  <c r="N85" i="1" s="1"/>
  <c r="N83" i="1"/>
  <c r="M87" i="1"/>
  <c r="N87" i="1" s="1"/>
  <c r="M88" i="1"/>
  <c r="N88" i="1" s="1"/>
  <c r="M89" i="1"/>
  <c r="N89" i="1" s="1"/>
  <c r="M90" i="1"/>
  <c r="N90" i="1" s="1"/>
  <c r="M73" i="1"/>
  <c r="N73" i="1" s="1"/>
  <c r="M91" i="1"/>
  <c r="N91" i="1" s="1"/>
  <c r="M92" i="1"/>
  <c r="N92" i="1" s="1"/>
  <c r="M8" i="1"/>
  <c r="N8" i="1" s="1"/>
  <c r="I106" i="1" l="1"/>
  <c r="L37" i="3" l="1"/>
  <c r="M26" i="6"/>
  <c r="N26" i="6" s="1"/>
  <c r="M9" i="4" l="1"/>
  <c r="N9" i="4" s="1"/>
  <c r="M20" i="6"/>
  <c r="N20" i="6" s="1"/>
  <c r="M40" i="6"/>
  <c r="N40" i="6" s="1"/>
  <c r="L11" i="7"/>
  <c r="K11" i="7"/>
  <c r="J11" i="7"/>
  <c r="I11" i="7"/>
  <c r="H11" i="7"/>
  <c r="G11" i="7"/>
  <c r="M9" i="7"/>
  <c r="M11" i="7" s="1"/>
  <c r="N9" i="7" l="1"/>
  <c r="N11" i="7" s="1"/>
  <c r="M41" i="6" l="1"/>
  <c r="N41" i="6" s="1"/>
  <c r="M15" i="6"/>
  <c r="M12" i="6"/>
  <c r="M13" i="6"/>
  <c r="M16" i="6"/>
  <c r="N16" i="6" s="1"/>
  <c r="M21" i="6"/>
  <c r="N21" i="6" s="1"/>
  <c r="M37" i="6"/>
  <c r="N37" i="6" s="1"/>
  <c r="M38" i="6"/>
  <c r="N38" i="6" l="1"/>
  <c r="N15" i="6"/>
  <c r="N13" i="6"/>
  <c r="N12" i="6"/>
  <c r="M9" i="6"/>
  <c r="M42" i="6" s="1"/>
  <c r="N9" i="6" l="1"/>
  <c r="N42" i="6" s="1"/>
  <c r="L24" i="5" l="1"/>
  <c r="K24" i="5"/>
  <c r="J24" i="5"/>
  <c r="I24" i="5"/>
  <c r="H24" i="5"/>
  <c r="G24" i="5"/>
  <c r="M23" i="5"/>
  <c r="M22" i="5"/>
  <c r="M8" i="5"/>
  <c r="M21" i="5"/>
  <c r="M20" i="5"/>
  <c r="M19" i="5"/>
  <c r="M15" i="5"/>
  <c r="M14" i="5"/>
  <c r="M10" i="4"/>
  <c r="N10" i="4" s="1"/>
  <c r="M29" i="2"/>
  <c r="N29" i="2" s="1"/>
  <c r="M28" i="2"/>
  <c r="N28" i="2" s="1"/>
  <c r="M25" i="2"/>
  <c r="N25" i="2" s="1"/>
  <c r="M24" i="2"/>
  <c r="N24" i="2" s="1"/>
  <c r="M23" i="2"/>
  <c r="N23" i="2" s="1"/>
  <c r="M11" i="2"/>
  <c r="N11" i="2" s="1"/>
  <c r="M46" i="2"/>
  <c r="N46" i="2" s="1"/>
  <c r="M22" i="2"/>
  <c r="N22" i="2" s="1"/>
  <c r="M38" i="2"/>
  <c r="N38" i="2" s="1"/>
  <c r="M36" i="2"/>
  <c r="N36" i="2" s="1"/>
  <c r="M37" i="2"/>
  <c r="N37" i="2" s="1"/>
  <c r="M35" i="2"/>
  <c r="N35" i="2" s="1"/>
  <c r="M15" i="2"/>
  <c r="N15" i="2" s="1"/>
  <c r="M12" i="2"/>
  <c r="N12" i="2" s="1"/>
  <c r="M21" i="2"/>
  <c r="N21" i="2" s="1"/>
  <c r="M14" i="2"/>
  <c r="N14" i="2" s="1"/>
  <c r="M45" i="2"/>
  <c r="N45" i="2" s="1"/>
  <c r="M32" i="2"/>
  <c r="N32" i="2" s="1"/>
  <c r="M10" i="2"/>
  <c r="M17" i="2"/>
  <c r="N17" i="2" s="1"/>
  <c r="M16" i="2"/>
  <c r="N16" i="2" s="1"/>
  <c r="M26" i="2"/>
  <c r="N26" i="2" s="1"/>
  <c r="M11" i="4" l="1"/>
  <c r="N10" i="2"/>
  <c r="M47" i="2"/>
  <c r="N11" i="4"/>
  <c r="M24" i="5"/>
  <c r="N47" i="2" l="1"/>
  <c r="N106" i="1"/>
  <c r="M106" i="1"/>
</calcChain>
</file>

<file path=xl/sharedStrings.xml><?xml version="1.0" encoding="utf-8"?>
<sst xmlns="http://schemas.openxmlformats.org/spreadsheetml/2006/main" count="1301" uniqueCount="416">
  <si>
    <t>INSTITUTO DE INNOVACION EN BIOTECNOLOGIA E INDUSTRIA</t>
  </si>
  <si>
    <t>NO.</t>
  </si>
  <si>
    <t>NOMBRE</t>
  </si>
  <si>
    <t>DEPARTAMENTO</t>
  </si>
  <si>
    <t>FUNCION</t>
  </si>
  <si>
    <t>ESTATUS PERSONAL</t>
  </si>
  <si>
    <t>ISR</t>
  </si>
  <si>
    <t>SEGURO SEGVIDA</t>
  </si>
  <si>
    <t>S. SOCIAL</t>
  </si>
  <si>
    <t>SFS</t>
  </si>
  <si>
    <t>OTROS DESC.</t>
  </si>
  <si>
    <t>TOTAL DESC.</t>
  </si>
  <si>
    <t>NETO</t>
  </si>
  <si>
    <t>OSMAR ANTONIO OLIVO SOSA</t>
  </si>
  <si>
    <t>DIRECCIÓN EJECUTIVA</t>
  </si>
  <si>
    <t>DIRECTOR EJECUTIVO</t>
  </si>
  <si>
    <t>DECRETO</t>
  </si>
  <si>
    <t xml:space="preserve">NELSON JOHNSON DE JESUS </t>
  </si>
  <si>
    <t>ASESOR</t>
  </si>
  <si>
    <t>FIJO</t>
  </si>
  <si>
    <t>ELLIN MARGARITA RODRÍGUEZ LUNA</t>
  </si>
  <si>
    <t>GIOVANNI ALESSANDRO GAUTREAUX RODRÍGUEZ</t>
  </si>
  <si>
    <t>ALBA MARINA DE PAULA</t>
  </si>
  <si>
    <t>RECURSOS HUMANOS</t>
  </si>
  <si>
    <t>ENCARGADA</t>
  </si>
  <si>
    <t>ENCARGADO</t>
  </si>
  <si>
    <t>CARRERA</t>
  </si>
  <si>
    <t xml:space="preserve">ANGIE PATRICIA AGRAMONTE ROJAS </t>
  </si>
  <si>
    <t>VICTOR FRANCISCO SENA CUEVAS</t>
  </si>
  <si>
    <t>TÉCNICO</t>
  </si>
  <si>
    <t>THOMAS GROTHUESMANN</t>
  </si>
  <si>
    <t>NARCISO MONTERO MONTERO</t>
  </si>
  <si>
    <t>CENTRO DE ASESORÍA Y ASISTENCIA TECNICA</t>
  </si>
  <si>
    <t>ELSA NURYS VILLEGAS DE LA ROSA</t>
  </si>
  <si>
    <t>PLANIFICACIÓN Y DESARROLLO</t>
  </si>
  <si>
    <t>SILVIA AMANDA ALVAREZ PÉREZ</t>
  </si>
  <si>
    <t>ANALISTA</t>
  </si>
  <si>
    <t>FELIX MARIA RIVAS SIERRA</t>
  </si>
  <si>
    <t xml:space="preserve">ANALISTA </t>
  </si>
  <si>
    <t>PEDRO RAFAEL RAPHAEL E.</t>
  </si>
  <si>
    <t>DIOMARIS ALCÁNTARA FRIAS</t>
  </si>
  <si>
    <t>JUAN PÉREZ MONCION</t>
  </si>
  <si>
    <t xml:space="preserve">EVELYN VIRGINIA MOREL ARAUJO </t>
  </si>
  <si>
    <t>YEIMI DELGADO DE LA CRUZ</t>
  </si>
  <si>
    <t>SECRETARIA</t>
  </si>
  <si>
    <t>ELIZABETH ORQUIDIA DIAZ LIRIANO</t>
  </si>
  <si>
    <t>FELIX ANTONIO CASADO REYES</t>
  </si>
  <si>
    <t>SUPERVISOR DE MANTENIMIENTO</t>
  </si>
  <si>
    <t xml:space="preserve">NICOLAS ALCÁNTARA DE JESUS </t>
  </si>
  <si>
    <t>CHOFER</t>
  </si>
  <si>
    <t>MARIELA MONTERO MONTERO</t>
  </si>
  <si>
    <t>JOHANNA MARGARITA DIAZ VALDEZ</t>
  </si>
  <si>
    <t>LEOMY CLARIBEL SANTANA SOSA</t>
  </si>
  <si>
    <t>MARIA ISABEL CARRIÓN GONZÁLEZ</t>
  </si>
  <si>
    <t>FLERIDA DE LEÓN MANZUETA</t>
  </si>
  <si>
    <t>LABORATORIO MICROBIOLOGÍA</t>
  </si>
  <si>
    <t>CARLOS DANIEL BAUTISTA ODAS</t>
  </si>
  <si>
    <t>AUXILIAR</t>
  </si>
  <si>
    <t>JUAN ENRIQUE MOREL LORA</t>
  </si>
  <si>
    <t>JUANA FRANCISCA RODRÍGUEZ</t>
  </si>
  <si>
    <t>EDMUNDO EDWARDO SOSA REYES</t>
  </si>
  <si>
    <t>PEDRO MICHELLI SOSA GUZMÁN</t>
  </si>
  <si>
    <t>FELIX CASTRO RAMÍREZ</t>
  </si>
  <si>
    <t>AYUDANTE MANTENIMIENTO</t>
  </si>
  <si>
    <t>AYELIN SHAIRA VASQUEZ DE PAULA</t>
  </si>
  <si>
    <t>ANNILEIDY SANTANA RODRÍGUEZ</t>
  </si>
  <si>
    <t>ELIGIO FRANCY PEÑA</t>
  </si>
  <si>
    <t>HEILIANY VIRGINIA ZAPATA LÓPEZ</t>
  </si>
  <si>
    <t>CLARA MARIA HERNÁNDEZ COLON</t>
  </si>
  <si>
    <t>CEBIVE</t>
  </si>
  <si>
    <t xml:space="preserve">NATANAEL MERCEDES SEBASTIAN </t>
  </si>
  <si>
    <t>YOSMAIRA ALEXIS</t>
  </si>
  <si>
    <t xml:space="preserve">SECRETARIA </t>
  </si>
  <si>
    <t>EDUVIGES SOLANO GUANTE</t>
  </si>
  <si>
    <t>RECEPCIONISTA</t>
  </si>
  <si>
    <t>KATHERIN ALTAGRACIA ARACENA MARTE</t>
  </si>
  <si>
    <t>ISABEL PEGUERO SANTANA</t>
  </si>
  <si>
    <t>SANTA MARTHA BUSSI BEATO</t>
  </si>
  <si>
    <t>LABORATORIO DE AGUAS</t>
  </si>
  <si>
    <t>CONSERJE</t>
  </si>
  <si>
    <t>VICTOR BRITO ASCENCIO</t>
  </si>
  <si>
    <t>FELIX MONTERO</t>
  </si>
  <si>
    <t>FERNANDO MATEO ALCÁNTARA</t>
  </si>
  <si>
    <t xml:space="preserve">AUXILIAR </t>
  </si>
  <si>
    <t>ERASMO CASTRO DE JESUS</t>
  </si>
  <si>
    <t>MENSAJERO EXTERNO</t>
  </si>
  <si>
    <t>DIANA LEIDY ARREDONDO BAUTISTA</t>
  </si>
  <si>
    <t>FRANCISCA REYNOSO MEJIA</t>
  </si>
  <si>
    <t>LURDE ENCARNACIÓN PÉREZ</t>
  </si>
  <si>
    <t>YSABEL PÉREZ POLANCO</t>
  </si>
  <si>
    <t xml:space="preserve">MARITZA DEL CARMEN VALDEZ </t>
  </si>
  <si>
    <t>ANGELA CANDELARIO DE PAULA</t>
  </si>
  <si>
    <t>JOSEFINA ISABEL ALMONTE CRUZ</t>
  </si>
  <si>
    <t>Revisado Por: Licda. Alba Marina De Paula</t>
  </si>
  <si>
    <t xml:space="preserve">Aprobado por : Ing. Osmar Olivo </t>
  </si>
  <si>
    <t xml:space="preserve">              Director Ejecutivo</t>
  </si>
  <si>
    <t>EMILIO JOSE MATEO MONTERO</t>
  </si>
  <si>
    <t>ERIKA DELGADO PRENSA</t>
  </si>
  <si>
    <t>AYUDANTE  BIOTECNOLOGÍA</t>
  </si>
  <si>
    <t>OBRERO</t>
  </si>
  <si>
    <t>LUZ MARIA HERRERA MONTERO</t>
  </si>
  <si>
    <t>EUSTAQUIA LUCIA BERIGUETE</t>
  </si>
  <si>
    <t>INVESTIGADOR ASOCIADO</t>
  </si>
  <si>
    <t xml:space="preserve">CARLOS ALEXANDER CALDERÓN </t>
  </si>
  <si>
    <t xml:space="preserve">TÉCNICO ASESORÍA Y ASISTENCIA </t>
  </si>
  <si>
    <t>AGUSTINA DE LA CRUZ ALBAEZ</t>
  </si>
  <si>
    <t>ELISA ALEJANDRINA GÓMEZ TORRES</t>
  </si>
  <si>
    <t>JULIO BOLIVAR MEJIA BREA</t>
  </si>
  <si>
    <t>ANASARIA PANIAGUA DOTEL</t>
  </si>
  <si>
    <t xml:space="preserve">INVESTIGADOR </t>
  </si>
  <si>
    <t>INEKO HODAI HODAI</t>
  </si>
  <si>
    <t>JOSE DIAZ TRINIDAD</t>
  </si>
  <si>
    <t>TÉCNICO INVESTIGADOR</t>
  </si>
  <si>
    <t>ATHARVA VEDA ROSA DE LA CRUZ</t>
  </si>
  <si>
    <t>PABLO ANDRÉS MUÑOZ CALCADO</t>
  </si>
  <si>
    <t>AUXILIAR LABORATORIO</t>
  </si>
  <si>
    <t>GLODYS MARGARITA INOA ROA</t>
  </si>
  <si>
    <t>YOVANI ALTAGRACIA NOLASCO MARTE</t>
  </si>
  <si>
    <t>MARIA MONTERO PÉREZ</t>
  </si>
  <si>
    <t>MARCIANA RODRÍGUEZ</t>
  </si>
  <si>
    <t>ALTAGRACIA AQUINO ACEVEDO</t>
  </si>
  <si>
    <t>ANTONIA MORILLO DE OLEO</t>
  </si>
  <si>
    <t>MANUEL JOSE ROMÁN DIAZ</t>
  </si>
  <si>
    <t>SAMUEL ZAPATA MERCEDES</t>
  </si>
  <si>
    <t>SANTO DE LEÓN DE LEÓN</t>
  </si>
  <si>
    <t>CARMEN MARIA DE JESUS</t>
  </si>
  <si>
    <t>TÉCNICO LABORATORIO</t>
  </si>
  <si>
    <t>SANTO EMILIO MATEO PÉREZ</t>
  </si>
  <si>
    <t>JHONNY MATEO RAMÍREZ</t>
  </si>
  <si>
    <t>WILLY JOHNNY LARA SÁNCHEZ</t>
  </si>
  <si>
    <t>DIOGENES GARCÍA Y TAVERA</t>
  </si>
  <si>
    <t>JOSE FEDERICO AQUINO HENRIQUEZ</t>
  </si>
  <si>
    <t>EDDY GUSTAVO HERNÁNDEZ DE LA CRUZ</t>
  </si>
  <si>
    <t xml:space="preserve"> </t>
  </si>
  <si>
    <t>NURIA MARIEL CHECO CASTRO</t>
  </si>
  <si>
    <t>MARIA ROSA DE LA CRUZ MINIÑO</t>
  </si>
  <si>
    <t>ALTAGRACIA RINCON CONRADO</t>
  </si>
  <si>
    <t>JUANA RAFAELA SANTANA</t>
  </si>
  <si>
    <t>LEONEL ADALBERTO MOQUETE BELLO</t>
  </si>
  <si>
    <t>SONIA MADALI DE PAULA MOTA</t>
  </si>
  <si>
    <t>LABORATORIO AGUAS</t>
  </si>
  <si>
    <t>CARLOS ANGELO DE LA CRUZ GÓMEZ</t>
  </si>
  <si>
    <t>NISCAURY MASIEL REYES</t>
  </si>
  <si>
    <t>LABORATORIO ENSAYOS QUÍMICOS</t>
  </si>
  <si>
    <t>JEAN CARLOS OZUNA DE LA CRUZ</t>
  </si>
  <si>
    <t>MARIA ALTAGRACIA DE LA CRUZ P.</t>
  </si>
  <si>
    <t xml:space="preserve">LABORATORIO CROMATOGRAFÍA </t>
  </si>
  <si>
    <t>RAUL IGNACIO SABALA</t>
  </si>
  <si>
    <t>JOSE ANTONIO SÁNCHEZ BORBÓN</t>
  </si>
  <si>
    <t>CESAR DE LA CRUZ</t>
  </si>
  <si>
    <t>INVESTIGADOR</t>
  </si>
  <si>
    <t>CAPACITACIÓN EXTERNA</t>
  </si>
  <si>
    <t>ADELA MATOS DIAZ</t>
  </si>
  <si>
    <t>BIBLIOTECA</t>
  </si>
  <si>
    <t>Nómina de Sueldos: Trámite de Pensión Programa 01</t>
  </si>
  <si>
    <t xml:space="preserve">TRAMITE DE PENSION </t>
  </si>
  <si>
    <t>ALBERTO VASQUEZ</t>
  </si>
  <si>
    <t>TECNICO</t>
  </si>
  <si>
    <t>Nómina de Sueldos: Compensación Por Seguridad Programa 01</t>
  </si>
  <si>
    <t>JEILIN JOSE RODRÍGUEZ LORA</t>
  </si>
  <si>
    <t>SEGURIDAD</t>
  </si>
  <si>
    <t>COMPENSACION</t>
  </si>
  <si>
    <t>CLAUDIO UBRI BOCIO</t>
  </si>
  <si>
    <t>FRANCISCO JAVIER CID GÓMEZ</t>
  </si>
  <si>
    <t>JOSE MANUEL MEDINA MEDINA</t>
  </si>
  <si>
    <t>YERMEN GONZÁLEZ FLORIÁN</t>
  </si>
  <si>
    <t>SALVADOR ANTONIO  ADAMES VALDEZ</t>
  </si>
  <si>
    <t>FURGECIO SÁNCHEZ CORCINO</t>
  </si>
  <si>
    <t>ANTONIO SÁNCHEZ DE LOS SANTOS</t>
  </si>
  <si>
    <t>DIONICIO ANTONIO DOMÍNGUEZ</t>
  </si>
  <si>
    <t>CARLOS RAMÍREZ DE LA ROSA</t>
  </si>
  <si>
    <t>ENRIQUE ENCARNACIÓN DIAZ</t>
  </si>
  <si>
    <t>GEIRO JOSE PÉREZ</t>
  </si>
  <si>
    <t>YISAUDY JORGELINA LOPEZ BONIFACIO</t>
  </si>
  <si>
    <t>SOPORTE INFORMATICO</t>
  </si>
  <si>
    <t xml:space="preserve">                            Nómina de Sueldos: Empleados Fijos Programa 12</t>
  </si>
  <si>
    <t xml:space="preserve">                                INSTITUTO DE INNOVACION EN BIOTECNOLOGIA E INDUSTRIA</t>
  </si>
  <si>
    <t>GENERO</t>
  </si>
  <si>
    <t>MASCULINO</t>
  </si>
  <si>
    <t>FEMENINO</t>
  </si>
  <si>
    <t xml:space="preserve">Nómina de Sueldos: Empleados Fijos Prg. 01 </t>
  </si>
  <si>
    <t>SUELDO BRUTO (RD$)</t>
  </si>
  <si>
    <t>TOTAL GENERAL</t>
  </si>
  <si>
    <t xml:space="preserve">       Enc. Depto. Recursos Humanos</t>
  </si>
  <si>
    <t xml:space="preserve">       Enc. Dpto. Recursos Humanos</t>
  </si>
  <si>
    <t>JEAN CARLOS ORTIZ PEREZ</t>
  </si>
  <si>
    <t>MIGUEL ESPIRMAN MENDEZ LEON</t>
  </si>
  <si>
    <t xml:space="preserve">SUELDO BRUTO </t>
  </si>
  <si>
    <t>TEMPORAL</t>
  </si>
  <si>
    <t>MILENNY CARABALLO</t>
  </si>
  <si>
    <t>CAROLINA FELIX VALERA</t>
  </si>
  <si>
    <t>GLADYS JEAN BATISTA</t>
  </si>
  <si>
    <t xml:space="preserve">NATANAEL DE LEON DE LEON </t>
  </si>
  <si>
    <t>DIVISION JURIDICA</t>
  </si>
  <si>
    <t>DEPARTAMENTO DE SERVICIOS DE APOYO A LA PRODUCCION</t>
  </si>
  <si>
    <t>DIVISION SERVICIOS GENERALES</t>
  </si>
  <si>
    <t>DEPARTAMENTO DE RECURSOS HUMANOS</t>
  </si>
  <si>
    <t xml:space="preserve">DIVISION DE CALIDAD EN LA GESTIÓN </t>
  </si>
  <si>
    <t>DIVISION JURÍDICA</t>
  </si>
  <si>
    <t>DIVISION DE CONTABILIDAD</t>
  </si>
  <si>
    <t>DEPARTAMENTO DE BIOTECNOLOGIA VEGETAL (CEBIVE)</t>
  </si>
  <si>
    <t>DIVISION DE TECNOLOGÍA DE LA INFORMACIÓN Y COMUNICACIÓN</t>
  </si>
  <si>
    <t xml:space="preserve">DIVISION DE COMUNICACIONES </t>
  </si>
  <si>
    <t>DIVISION DE COMPRAS Y CONTRATACIONES</t>
  </si>
  <si>
    <t xml:space="preserve">      Aprobado por : Ing. Osmar Olivo </t>
  </si>
  <si>
    <t xml:space="preserve">                Director Ejecutivo</t>
  </si>
  <si>
    <t xml:space="preserve"> Revisado Por: Licda. Alba Marina De Paula</t>
  </si>
  <si>
    <t xml:space="preserve">         Enc. Depto. Recursos Humanos</t>
  </si>
  <si>
    <t>ROCIO DOLORES RODRIGUEZ ESPINAL</t>
  </si>
  <si>
    <t>Nómina de Sueldos: Empleados Fijos Programa 11</t>
  </si>
  <si>
    <t>SECCION DE ALMACÉN</t>
  </si>
  <si>
    <t>FRANDHY ANHELINE LAURENCIO</t>
  </si>
  <si>
    <t>ROMAN CONTRERAS MARTINEZ</t>
  </si>
  <si>
    <t>ERENIA FELIZ SUERO</t>
  </si>
  <si>
    <t>FLOR MARIA GONZALEZ LINARES</t>
  </si>
  <si>
    <t xml:space="preserve">DEPARTAMENTO ADMINISTRATIVO </t>
  </si>
  <si>
    <t>OFICINA LIBRE ACCESO A LA INFORMACION</t>
  </si>
  <si>
    <t>DEPARTAMENTO DE INNOVACION INDUSTRIAL</t>
  </si>
  <si>
    <t>DEPARTAMENTO ADMINISTRATIVO</t>
  </si>
  <si>
    <t>DIRECCION DE TRANSFERENCIA TECNOLOGICA Y EMPRENDEDURISMO</t>
  </si>
  <si>
    <t>DIVISION DE SERVICIOS ANALITICOS Y ENSAYOS</t>
  </si>
  <si>
    <t>DIOGENES MATOS JIMENEZ</t>
  </si>
  <si>
    <t>MADELYN ALTAGRACIA ARIAS</t>
  </si>
  <si>
    <t>LUIS ALBAERTO POLANCO DE LA CRUZ</t>
  </si>
  <si>
    <t>YOLANDA JIMENEZ GARCIA</t>
  </si>
  <si>
    <t>DEPARTAMENTO FINANCIERO</t>
  </si>
  <si>
    <t>LABORATORIO DE ENSAYOS FISICOS</t>
  </si>
  <si>
    <t>DEPARTAMENTO DE BIOLOGIA MOLECULAR Y VIROLOGIA</t>
  </si>
  <si>
    <t>ENRIQUEZ RESTITUYO TRINIDAD</t>
  </si>
  <si>
    <t xml:space="preserve">GLENY KARINA DE LOS SANTOS </t>
  </si>
  <si>
    <t xml:space="preserve">MELISSA ELIONOL GÓMEZ ACOSTA </t>
  </si>
  <si>
    <t>TÉCNICO ASESORÍA Y A</t>
  </si>
  <si>
    <t>DEPARTAMENTO DE INVESTIGACION Y DESARROLLO DE ENERGIA</t>
  </si>
  <si>
    <t>Nómina de Sueldos: Personal Cargo de Carrera Programa 01</t>
  </si>
  <si>
    <t>GERALDO SANCHEZ CASTILLO</t>
  </si>
  <si>
    <t>MASSIEL VITIELLO RODRIGUEZ</t>
  </si>
  <si>
    <t xml:space="preserve">MANUEL JOSE HICHEZ DE LA CRUZ </t>
  </si>
  <si>
    <t>PEDRO ANTONIO MAÑON MATEO</t>
  </si>
  <si>
    <t>DEPARTAMENTO DE PLANIFICACION Y DESARROLLO</t>
  </si>
  <si>
    <t>ROSA MARIA MORILLO BAUTISTA</t>
  </si>
  <si>
    <t xml:space="preserve">OFICINA DE LIBRE ACCESO A LA INFORMACION </t>
  </si>
  <si>
    <t>GREGORY ALCANTARA GUZMAN</t>
  </si>
  <si>
    <t xml:space="preserve">DEPARTAMENTO DE SERVICIOS DE APOYO A LA PRODUCCION </t>
  </si>
  <si>
    <t>ANALISTA LABORATORIO</t>
  </si>
  <si>
    <t>YESAIDY SANTANA SANTANA</t>
  </si>
  <si>
    <t>RESPONSABLE</t>
  </si>
  <si>
    <t>CARLOS FERMÍN ROA BRITO</t>
  </si>
  <si>
    <t>FERMIN FAMILIA ROSARIO</t>
  </si>
  <si>
    <t>EMILIO GUZMAN HERRERA</t>
  </si>
  <si>
    <t>MAXIMO MEJIA ROSARIO</t>
  </si>
  <si>
    <t>HECTOR RAFAEL PERALTA CORONA</t>
  </si>
  <si>
    <t>MARTIN BOLIVAR RODRÍGUEZ GÓMEZ</t>
  </si>
  <si>
    <t xml:space="preserve">DEPARTAMENTO DE FARMACEUTICA Y BIOPROSPECCION </t>
  </si>
  <si>
    <t xml:space="preserve">LISBETH ILMEDA RIVERA FERNANDEZ </t>
  </si>
  <si>
    <t>STEFANI DARLLELINA GONZALEZ SANTOS</t>
  </si>
  <si>
    <t>DEPTO. DE SERVICIOS DE APOYO A LA PRODUCCION</t>
  </si>
  <si>
    <t>AUXILIAR RECEPCIÓN DE MUESTRA</t>
  </si>
  <si>
    <t>JORDANIA SAN LUIS DE PAULA</t>
  </si>
  <si>
    <t>CRISTIAN ACEVEDO</t>
  </si>
  <si>
    <t>JOSE FRANCISCO MORLA</t>
  </si>
  <si>
    <t>DIVISION DE PRODUCCION Y SERVICIOS</t>
  </si>
  <si>
    <t>AUXILIAR DE PRODUCCION IN VITRO</t>
  </si>
  <si>
    <t>MARINO HERNANDEZ REYNOSO</t>
  </si>
  <si>
    <t>KATERY MODESTA OTAÑO FERRERAS</t>
  </si>
  <si>
    <t>RAFAEL ULISES CUELLO SAVIÑON</t>
  </si>
  <si>
    <t>CANDIDA ELIZABETH CORNIELLE D.</t>
  </si>
  <si>
    <t>YANNY MARGARITA BRITO PEREZ</t>
  </si>
  <si>
    <t>KARLA CAROLINA SANTOS FRENCISCO</t>
  </si>
  <si>
    <t xml:space="preserve">DIRECCIÓN DE TRASFERENCIA Y EMPRENDEDURISMO </t>
  </si>
  <si>
    <t>NELSON LEANDRO DE LOS ANGELES SEVERINO</t>
  </si>
  <si>
    <t>DIV. DE TECNOLOGIAS DE LA INFORMACION Y COMUNICACIÓN</t>
  </si>
  <si>
    <t>JUANA BELEN MARTE</t>
  </si>
  <si>
    <t>RAMON DEL CARMEN CORDERO MORA</t>
  </si>
  <si>
    <t>JONATAN ANTONIO ACEVEDO REGALADO</t>
  </si>
  <si>
    <t>MANUEL EMILIO CASTILLO VENTURA</t>
  </si>
  <si>
    <t>DENIS CECILIA DOMINGUEZ DE CRISPIN</t>
  </si>
  <si>
    <t>AUXILIAR SECCION DE ALMACEN</t>
  </si>
  <si>
    <t>DIRECCION DE TRANSF. TECNOLOGICA Y EMPRENDURISMO</t>
  </si>
  <si>
    <t>AUXILIAR DE CAPACITACION</t>
  </si>
  <si>
    <t>EUSEBIA NARCISA HERNANDEZ</t>
  </si>
  <si>
    <t>ELIZABETH SIME SEVERINO</t>
  </si>
  <si>
    <t>FEMENICO</t>
  </si>
  <si>
    <t>AUXILIAR DE LABORATORIO</t>
  </si>
  <si>
    <t>MAXIMO LUNA AQUINO</t>
  </si>
  <si>
    <t>DIVISION DE SERVICIOS GENERALES</t>
  </si>
  <si>
    <t>MARIANNY EMETERIO MOSQUEA</t>
  </si>
  <si>
    <t xml:space="preserve">AUXILIAR DE PRODUCCION </t>
  </si>
  <si>
    <t xml:space="preserve">DIRECCION DE INVESTIGACION E INNOVACION </t>
  </si>
  <si>
    <t>ENCARGADO INTERINO</t>
  </si>
  <si>
    <t>LABORATORIO DE CROMATOGRAFIA</t>
  </si>
  <si>
    <t xml:space="preserve">DEAPARTAMENTO DE FARMACEUTICA Y BIOPROSPECCION </t>
  </si>
  <si>
    <t>ANALISTA CONTABILIDAD</t>
  </si>
  <si>
    <t>ABOGADO</t>
  </si>
  <si>
    <t>DERTAMENTO ADMINISTRATIVO</t>
  </si>
  <si>
    <t>ENCARGADA INTERINA</t>
  </si>
  <si>
    <t>SECCION DE PRESUPUESTO</t>
  </si>
  <si>
    <t>DEPARTAMENTO DE INVEST Y DESARROLLO DE ENERG ALT</t>
  </si>
  <si>
    <t>HECTOR ALEXIS RINCON BRITO</t>
  </si>
  <si>
    <t xml:space="preserve">BRAULIO VICTOR VERGEL DE LA ROSA </t>
  </si>
  <si>
    <t>DEPARTAMENTO DE SERVICIOS DE APOYO A LA PROD</t>
  </si>
  <si>
    <t>ANALISTA LEGAL</t>
  </si>
  <si>
    <t xml:space="preserve">REYNALDO SORIANO DE LA ROSA </t>
  </si>
  <si>
    <t>ALDA ALEXA DIAZ PEREZ</t>
  </si>
  <si>
    <t xml:space="preserve">OFICIAL DE SERVICIOS </t>
  </si>
  <si>
    <t>AYUDANTE DE MANTENIMIENTO</t>
  </si>
  <si>
    <t>OSIRIS ENMANUEL PAULINO MINIER</t>
  </si>
  <si>
    <t>OFICIAL DE SERVICIO</t>
  </si>
  <si>
    <t>TAVITA HEREDIA VASQUEZ</t>
  </si>
  <si>
    <t>SILVESTRE MARIANO</t>
  </si>
  <si>
    <t>MIRIELI MACIEL GARCIA SUAREZ</t>
  </si>
  <si>
    <t>DEPARTAMENTO RECURSOS HUMANOS</t>
  </si>
  <si>
    <t>AUXILIAR RECEPCION DE MUESTRA</t>
  </si>
  <si>
    <t>KENNEDY ANTONIO VARGAS HERNANDEZ</t>
  </si>
  <si>
    <t>CONSERJE (DIRECCION EJECUTIVA)</t>
  </si>
  <si>
    <t>Nómina de Sueldos: Empleados Temporal Prog.  11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</si>
  <si>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</si>
  <si>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</si>
  <si>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</si>
  <si>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</si>
  <si>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</si>
  <si>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</si>
  <si>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</si>
  <si>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</si>
  <si>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</si>
  <si>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</si>
  <si>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</si>
  <si>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</si>
  <si>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</si>
  <si>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</si>
  <si>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</si>
  <si>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</si>
  <si>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</si>
  <si>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</si>
  <si>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</si>
  <si>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</si>
  <si>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</si>
  <si>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</si>
  <si>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</si>
  <si>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</si>
  <si>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</si>
  <si>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</si>
  <si>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CALIDAD EN LA GESTION (ACREDITACION)</t>
  </si>
  <si>
    <t>DIOGENES AYBAT BATISTA</t>
  </si>
  <si>
    <t>ARLETTE JOSMARI AMARANTE</t>
  </si>
  <si>
    <t>ADONIS SALA MERCEDES</t>
  </si>
  <si>
    <t>AMADA SELIN SUAREZ</t>
  </si>
  <si>
    <t>DIVISION DE CALIDAD EN LA GESTION</t>
  </si>
  <si>
    <t xml:space="preserve">TECNICO </t>
  </si>
  <si>
    <t>NICOLAS VIRGINIO JIMENEZ</t>
  </si>
  <si>
    <t>27</t>
  </si>
  <si>
    <t>28</t>
  </si>
  <si>
    <t>29</t>
  </si>
  <si>
    <t>MARINO MEDINA MEDINA</t>
  </si>
  <si>
    <t>ENC.REGISTRO,CONTROL Y NOMINA</t>
  </si>
  <si>
    <t xml:space="preserve">DANIEL ISACAR SANCHEZ DE LEON </t>
  </si>
  <si>
    <t>DIVISION TECNOLOGIA DE LA INFORMACION Y COMUNICACION</t>
  </si>
  <si>
    <t xml:space="preserve">EZEQUEIL GARCIA DECENA </t>
  </si>
  <si>
    <t xml:space="preserve">ELIZABETH  MILAGROS RAWLINS CORNELIO </t>
  </si>
  <si>
    <t>ALEXANDRA BERROA ROMERO</t>
  </si>
  <si>
    <t>MANUEL ANTONIO MEDINA GUZMAN</t>
  </si>
  <si>
    <t>PETRONA ABAD MUÑOZ</t>
  </si>
  <si>
    <t>FAUSTO MEDINA PEREZ</t>
  </si>
  <si>
    <t>PILAR EMILIO RAMIREZ FERRERAS</t>
  </si>
  <si>
    <t>GAMARIEL MONTERO SOTO</t>
  </si>
  <si>
    <t>EVELYN REGALADO DEL VILLAR</t>
  </si>
  <si>
    <t>AUXILIAR ADMINISTRATIVA</t>
  </si>
  <si>
    <t>AUXILIAR ADMINISTRATIVO</t>
  </si>
  <si>
    <t>MARIA ALTAGRACIA OZUNA DE LA CRUZ</t>
  </si>
  <si>
    <t>ERISOL MARTE GONZALEZ</t>
  </si>
  <si>
    <t>ROSA MARIA HERRERA DE LA ROSA</t>
  </si>
  <si>
    <t>YISSEL ELENA PEREZ MARTINEZ</t>
  </si>
  <si>
    <t>JUAN RAMON SORIANO CANO</t>
  </si>
  <si>
    <t>DIRECCION EJECUTIVA</t>
  </si>
  <si>
    <t xml:space="preserve">ANA MERCEDES  LIVE DE LOS SANTOS </t>
  </si>
  <si>
    <t>ISMELDA CRISTINA MATEO DE LA CRUZ</t>
  </si>
  <si>
    <t>DIVISION DE COMPRA Y CONTRATACIONES</t>
  </si>
  <si>
    <t>LISSETTE PATRICIA ULERIO NAVARRO</t>
  </si>
  <si>
    <t>PEDRO MARTE MARTINEZ</t>
  </si>
  <si>
    <t xml:space="preserve">BACILIO EVANGELISTA </t>
  </si>
  <si>
    <t>MIGUELINA CONSEPCION PEREZ</t>
  </si>
  <si>
    <t>ROSA ESMERALDA CAPELLAN PEREZ</t>
  </si>
  <si>
    <t>ROSA RAMIREZ</t>
  </si>
  <si>
    <t>IGNACIO SANTIAGO REYES FRIAS</t>
  </si>
  <si>
    <t>RAFAEL FELIZ</t>
  </si>
  <si>
    <t>MARIALY CHALES PEREZ</t>
  </si>
  <si>
    <t>JOSE ISRAEL ALCANTARA SALOMON</t>
  </si>
  <si>
    <t>ENC. SECCION, REGISTRO, CONTROL, N</t>
  </si>
  <si>
    <t>JUVELYS M. MORA TAVAREZ</t>
  </si>
  <si>
    <t xml:space="preserve">ASISTENTE </t>
  </si>
  <si>
    <t>INES YUDELKYS ROSA COLLADO</t>
  </si>
  <si>
    <t>ANTHONY SAMUEL ADAMES SUAREZ</t>
  </si>
  <si>
    <t>DEPARTAMENTO DE FARMACEUTICA Y BIOPROSPECCION</t>
  </si>
  <si>
    <t>SANTA DE LA CRUZ NIVAR</t>
  </si>
  <si>
    <t>ALFA ESTEPHANY CONTRERAS PACHECO</t>
  </si>
  <si>
    <t>RUBEN HEREDIA MARTINEZ</t>
  </si>
  <si>
    <t>ANDERSON LUIS GERMOSEN ROSARIO</t>
  </si>
  <si>
    <t>TECNICO DE COMUNICACIÓN</t>
  </si>
  <si>
    <t>30</t>
  </si>
  <si>
    <t>YANELI ALTAGRACIA SANCHEZ ADAMES</t>
  </si>
  <si>
    <t>31</t>
  </si>
  <si>
    <t xml:space="preserve">ELYN LEGUISAMON ACOSTA </t>
  </si>
  <si>
    <t>HUMBERTOS RAMOS</t>
  </si>
  <si>
    <t>MIGDONIA MONCION TORRES</t>
  </si>
  <si>
    <t>ASESORA</t>
  </si>
  <si>
    <t>JOSE AGUSTIN RAMIREZ PAULINO</t>
  </si>
  <si>
    <t>DEPARTAMENTO PLANIFICACION Y DESARROLLO</t>
  </si>
  <si>
    <t>32</t>
  </si>
  <si>
    <t>33</t>
  </si>
  <si>
    <t>DICIEMBRE, 2023</t>
  </si>
  <si>
    <t xml:space="preserve">      DICIEMBRE 2023</t>
  </si>
  <si>
    <t xml:space="preserve">       DICIEMBRE 2023</t>
  </si>
  <si>
    <t>DICIEMBRE 2023</t>
  </si>
  <si>
    <t xml:space="preserve">                    DICIEMBRE 2023</t>
  </si>
  <si>
    <t>SOPORTE TECNICO</t>
  </si>
  <si>
    <t>INSTRUMENTISTA DE LABORATORIO</t>
  </si>
  <si>
    <t>ANALISTA DE LABORATORIO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</si>
</sst>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\-??_-;_-@_-"/>
  </numFmts>
  <fonts count="63" x14ac:knownFonts="1">
    <font>
      <sz val="11"/>
      <color rgb="FF000000"/>
      <name val="Calibri"/>
      <family val="2"/>
      <charset val="1"/>
    </font>
    <font>
      <sz val="18"/>
      <color rgb="FF000000"/>
      <name val="Arial Black"/>
      <family val="2"/>
      <charset val="1"/>
    </font>
    <font>
      <b/>
      <sz val="18"/>
      <color rgb="FF000000"/>
      <name val="Arial Black"/>
      <family val="2"/>
      <charset val="1"/>
    </font>
    <font>
      <b/>
      <sz val="18"/>
      <name val="Arial Black"/>
      <family val="2"/>
      <charset val="1"/>
    </font>
    <font>
      <sz val="11"/>
      <color rgb="FF000000"/>
      <name val="Arial Black"/>
      <family val="2"/>
      <charset val="1"/>
    </font>
    <font>
      <b/>
      <sz val="14"/>
      <name val="Arial Black"/>
      <family val="2"/>
      <charset val="1"/>
    </font>
    <font>
      <b/>
      <sz val="14"/>
      <color rgb="FF000000"/>
      <name val="Arial Black"/>
      <family val="2"/>
      <charset val="1"/>
    </font>
    <font>
      <sz val="14"/>
      <color rgb="FF000000"/>
      <name val="Arial Black"/>
      <family val="2"/>
      <charset val="1"/>
    </font>
    <font>
      <sz val="14"/>
      <name val="Calibri"/>
      <family val="2"/>
      <charset val="1"/>
    </font>
    <font>
      <sz val="10"/>
      <name val="Calibri"/>
      <family val="2"/>
      <charset val="1"/>
    </font>
    <font>
      <b/>
      <sz val="11"/>
      <color rgb="FF000000"/>
      <name val="Arial Black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22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8"/>
      <color theme="1"/>
      <name val="Arial Black"/>
      <family val="2"/>
    </font>
    <font>
      <b/>
      <sz val="18"/>
      <color theme="1"/>
      <name val="Arial Black"/>
      <family val="2"/>
    </font>
    <font>
      <b/>
      <sz val="18"/>
      <name val="Arial Black"/>
      <family val="2"/>
    </font>
    <font>
      <sz val="11"/>
      <color theme="1"/>
      <name val="Arial Black"/>
      <family val="2"/>
    </font>
    <font>
      <b/>
      <sz val="14"/>
      <name val="Arial Black"/>
      <family val="2"/>
    </font>
    <font>
      <b/>
      <sz val="14"/>
      <color theme="1"/>
      <name val="Arial Black"/>
      <family val="2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Arial Black"/>
      <family val="2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rgb="FFFF0000"/>
      <name val="Arial Black"/>
      <family val="2"/>
      <charset val="1"/>
    </font>
    <font>
      <sz val="8"/>
      <name val="Calibri"/>
      <family val="2"/>
      <charset val="1"/>
    </font>
    <font>
      <sz val="14"/>
      <color theme="1"/>
      <name val="Arial Black"/>
      <family val="2"/>
    </font>
    <font>
      <b/>
      <sz val="11"/>
      <color rgb="FFFF0000"/>
      <name val="Arial Black"/>
      <family val="2"/>
      <charset val="1"/>
    </font>
    <font>
      <b/>
      <sz val="11"/>
      <name val="Arial Black"/>
      <family val="2"/>
    </font>
    <font>
      <b/>
      <sz val="22"/>
      <name val="Calibri"/>
      <family val="2"/>
      <scheme val="minor"/>
    </font>
    <font>
      <sz val="11"/>
      <name val="Calibri"/>
      <family val="2"/>
      <charset val="1"/>
    </font>
    <font>
      <sz val="11"/>
      <name val="Arial Black"/>
      <family val="2"/>
      <charset val="1"/>
    </font>
    <font>
      <b/>
      <sz val="11"/>
      <name val="Arial Black"/>
      <family val="2"/>
      <charset val="1"/>
    </font>
    <font>
      <b/>
      <sz val="22"/>
      <name val="Calibri"/>
      <family val="2"/>
      <charset val="1"/>
    </font>
    <font>
      <sz val="14"/>
      <name val="Arial Black"/>
      <family val="2"/>
      <charset val="1"/>
    </font>
    <font>
      <b/>
      <sz val="16"/>
      <name val="Arial Black"/>
      <family val="2"/>
    </font>
    <font>
      <b/>
      <sz val="16"/>
      <color theme="1"/>
      <name val="Arial Black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rgb="FF000000"/>
      <name val="Arial Black"/>
      <family val="2"/>
      <charset val="1"/>
    </font>
    <font>
      <sz val="16"/>
      <color rgb="FF000000"/>
      <name val="Calibri"/>
      <family val="2"/>
      <charset val="1"/>
    </font>
    <font>
      <sz val="18"/>
      <name val="Calibri"/>
      <family val="2"/>
      <charset val="1"/>
    </font>
    <font>
      <sz val="14"/>
      <color theme="1"/>
      <name val="Arial Black"/>
      <family val="2"/>
      <charset val="1"/>
    </font>
    <font>
      <b/>
      <sz val="14"/>
      <color theme="1"/>
      <name val="Calibri"/>
      <family val="2"/>
      <scheme val="minor"/>
    </font>
    <font>
      <sz val="18"/>
      <color rgb="FF000000"/>
      <name val="Calibri"/>
      <family val="2"/>
      <charset val="1"/>
    </font>
    <font>
      <b/>
      <sz val="20"/>
      <color rgb="FF000000"/>
      <name val="Arial Black"/>
      <family val="2"/>
      <charset val="1"/>
    </font>
    <font>
      <sz val="20"/>
      <color rgb="FF000000"/>
      <name val="Calibri"/>
      <family val="2"/>
      <charset val="1"/>
    </font>
    <font>
      <b/>
      <sz val="16"/>
      <name val="Arial Black"/>
      <family val="2"/>
      <charset val="1"/>
    </font>
    <font>
      <b/>
      <sz val="14"/>
      <color rgb="FF000000"/>
      <name val="Arial Black"/>
      <family val="2"/>
    </font>
    <font>
      <sz val="16.5"/>
      <name val="Arial Black"/>
      <family val="2"/>
      <charset val="1"/>
    </font>
    <font>
      <b/>
      <sz val="16.5"/>
      <name val="Arial Black"/>
      <family val="2"/>
      <charset val="1"/>
    </font>
    <font>
      <sz val="16.5"/>
      <name val="Calibri"/>
      <family val="2"/>
      <charset val="1"/>
    </font>
    <font>
      <b/>
      <sz val="16.5"/>
      <color theme="1"/>
      <name val="Arial Black"/>
      <family val="2"/>
      <charset val="1"/>
    </font>
    <font>
      <b/>
      <sz val="16.5"/>
      <name val="Arial Black"/>
      <family val="2"/>
    </font>
    <font>
      <sz val="16.5"/>
      <name val="Calibri"/>
      <family val="2"/>
      <scheme val="minor"/>
    </font>
    <font>
      <b/>
      <sz val="16.5"/>
      <name val="Calibri"/>
      <family val="2"/>
      <charset val="1"/>
    </font>
    <font>
      <sz val="14"/>
      <name val="Arial Black"/>
      <family val="2"/>
    </font>
    <font>
      <sz val="14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2D050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5" fillId="0" borderId="0" applyBorder="0" applyProtection="0"/>
    <xf numFmtId="43" fontId="15" fillId="0" borderId="0" applyFont="0" applyFill="0" applyBorder="0" applyAlignment="0" applyProtection="0"/>
  </cellStyleXfs>
  <cellXfs count="266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/>
    <xf numFmtId="0" fontId="5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7" fillId="0" borderId="0" xfId="0" applyFont="1"/>
    <xf numFmtId="0" fontId="8" fillId="3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4" fontId="6" fillId="0" borderId="1" xfId="0" applyNumberFormat="1" applyFont="1" applyBorder="1" applyAlignment="1">
      <alignment horizontal="center"/>
    </xf>
    <xf numFmtId="0" fontId="6" fillId="0" borderId="1" xfId="0" applyFont="1" applyBorder="1"/>
    <xf numFmtId="0" fontId="9" fillId="0" borderId="0" xfId="0" applyFont="1" applyAlignment="1">
      <alignment horizontal="center"/>
    </xf>
    <xf numFmtId="4" fontId="6" fillId="3" borderId="1" xfId="0" applyNumberFormat="1" applyFont="1" applyFill="1" applyBorder="1" applyAlignment="1">
      <alignment horizontal="left"/>
    </xf>
    <xf numFmtId="4" fontId="6" fillId="3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4" fontId="6" fillId="0" borderId="0" xfId="0" applyNumberFormat="1" applyFont="1" applyAlignment="1">
      <alignment horizontal="left"/>
    </xf>
    <xf numFmtId="4" fontId="6" fillId="0" borderId="2" xfId="0" applyNumberFormat="1" applyFont="1" applyBorder="1" applyAlignment="1">
      <alignment horizontal="left"/>
    </xf>
    <xf numFmtId="4" fontId="6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1" fillId="0" borderId="0" xfId="0" applyFont="1"/>
    <xf numFmtId="0" fontId="12" fillId="0" borderId="0" xfId="0" applyFont="1"/>
    <xf numFmtId="0" fontId="3" fillId="2" borderId="0" xfId="0" applyFont="1" applyFill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0" fillId="0" borderId="0" xfId="0" applyFont="1" applyAlignment="1">
      <alignment horizontal="left"/>
    </xf>
    <xf numFmtId="4" fontId="10" fillId="0" borderId="0" xfId="0" applyNumberFormat="1" applyFont="1" applyAlignment="1">
      <alignment horizontal="left"/>
    </xf>
    <xf numFmtId="0" fontId="13" fillId="0" borderId="0" xfId="0" applyFont="1"/>
    <xf numFmtId="0" fontId="14" fillId="0" borderId="0" xfId="0" applyFont="1"/>
    <xf numFmtId="4" fontId="6" fillId="0" borderId="1" xfId="0" applyNumberFormat="1" applyFont="1" applyBorder="1"/>
    <xf numFmtId="0" fontId="18" fillId="5" borderId="0" xfId="0" applyFont="1" applyFill="1" applyAlignment="1">
      <alignment vertical="center"/>
    </xf>
    <xf numFmtId="0" fontId="20" fillId="0" borderId="0" xfId="0" applyFont="1"/>
    <xf numFmtId="0" fontId="21" fillId="6" borderId="1" xfId="0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23" fillId="6" borderId="1" xfId="0" applyFont="1" applyFill="1" applyBorder="1" applyAlignment="1">
      <alignment horizontal="center"/>
    </xf>
    <xf numFmtId="4" fontId="22" fillId="6" borderId="1" xfId="0" applyNumberFormat="1" applyFont="1" applyFill="1" applyBorder="1" applyAlignment="1">
      <alignment horizontal="left"/>
    </xf>
    <xf numFmtId="4" fontId="22" fillId="6" borderId="1" xfId="0" applyNumberFormat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left"/>
    </xf>
    <xf numFmtId="4" fontId="25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/>
    </xf>
    <xf numFmtId="4" fontId="22" fillId="0" borderId="0" xfId="0" applyNumberFormat="1" applyFont="1" applyAlignment="1">
      <alignment horizontal="left"/>
    </xf>
    <xf numFmtId="4" fontId="22" fillId="0" borderId="2" xfId="0" applyNumberFormat="1" applyFont="1" applyBorder="1" applyAlignment="1">
      <alignment horizontal="left"/>
    </xf>
    <xf numFmtId="4" fontId="22" fillId="0" borderId="0" xfId="0" applyNumberFormat="1" applyFont="1" applyAlignment="1">
      <alignment horizontal="center"/>
    </xf>
    <xf numFmtId="0" fontId="26" fillId="0" borderId="0" xfId="0" applyFont="1"/>
    <xf numFmtId="0" fontId="16" fillId="0" borderId="0" xfId="0" applyFont="1"/>
    <xf numFmtId="0" fontId="27" fillId="0" borderId="0" xfId="0" applyFont="1"/>
    <xf numFmtId="0" fontId="28" fillId="0" borderId="0" xfId="0" applyFont="1"/>
    <xf numFmtId="0" fontId="2" fillId="0" borderId="0" xfId="0" applyFont="1" applyAlignment="1">
      <alignment vertical="center"/>
    </xf>
    <xf numFmtId="0" fontId="6" fillId="6" borderId="1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17" fontId="3" fillId="2" borderId="0" xfId="0" applyNumberFormat="1" applyFont="1" applyFill="1" applyAlignment="1">
      <alignment vertical="center"/>
    </xf>
    <xf numFmtId="0" fontId="22" fillId="6" borderId="1" xfId="0" applyFont="1" applyFill="1" applyBorder="1" applyAlignment="1">
      <alignment horizontal="center" wrapText="1"/>
    </xf>
    <xf numFmtId="0" fontId="31" fillId="0" borderId="0" xfId="0" applyFont="1"/>
    <xf numFmtId="0" fontId="22" fillId="0" borderId="1" xfId="0" applyFont="1" applyBorder="1"/>
    <xf numFmtId="0" fontId="22" fillId="0" borderId="1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4" fontId="22" fillId="0" borderId="1" xfId="0" applyNumberFormat="1" applyFont="1" applyBorder="1" applyAlignment="1">
      <alignment horizontal="center"/>
    </xf>
    <xf numFmtId="4" fontId="6" fillId="6" borderId="1" xfId="0" applyNumberFormat="1" applyFont="1" applyFill="1" applyBorder="1" applyAlignment="1">
      <alignment horizontal="center"/>
    </xf>
    <xf numFmtId="4" fontId="32" fillId="0" borderId="0" xfId="0" applyNumberFormat="1" applyFont="1" applyAlignment="1">
      <alignment horizontal="center"/>
    </xf>
    <xf numFmtId="4" fontId="29" fillId="0" borderId="0" xfId="0" applyNumberFormat="1" applyFont="1" applyAlignment="1">
      <alignment horizontal="center"/>
    </xf>
    <xf numFmtId="4" fontId="6" fillId="2" borderId="1" xfId="0" applyNumberFormat="1" applyFont="1" applyFill="1" applyBorder="1"/>
    <xf numFmtId="0" fontId="19" fillId="5" borderId="0" xfId="0" applyFont="1" applyFill="1" applyAlignment="1">
      <alignment vertical="center"/>
    </xf>
    <xf numFmtId="0" fontId="33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4" fillId="0" borderId="0" xfId="0" applyFont="1"/>
    <xf numFmtId="0" fontId="35" fillId="0" borderId="0" xfId="0" applyFont="1"/>
    <xf numFmtId="43" fontId="2" fillId="2" borderId="0" xfId="2" applyFont="1" applyFill="1" applyAlignment="1">
      <alignment vertical="center"/>
    </xf>
    <xf numFmtId="43" fontId="6" fillId="3" borderId="1" xfId="2" applyFont="1" applyFill="1" applyBorder="1" applyAlignment="1">
      <alignment horizontal="center" wrapText="1"/>
    </xf>
    <xf numFmtId="43" fontId="6" fillId="0" borderId="1" xfId="2" applyFont="1" applyBorder="1" applyAlignment="1">
      <alignment horizontal="center"/>
    </xf>
    <xf numFmtId="43" fontId="6" fillId="3" borderId="1" xfId="2" applyFont="1" applyFill="1" applyBorder="1" applyAlignment="1">
      <alignment horizontal="left"/>
    </xf>
    <xf numFmtId="43" fontId="6" fillId="0" borderId="0" xfId="2" applyFont="1" applyFill="1" applyBorder="1" applyAlignment="1">
      <alignment horizontal="left"/>
    </xf>
    <xf numFmtId="43" fontId="10" fillId="0" borderId="0" xfId="2" applyFont="1" applyBorder="1" applyAlignment="1">
      <alignment horizontal="left"/>
    </xf>
    <xf numFmtId="43" fontId="6" fillId="0" borderId="0" xfId="2" applyFont="1" applyBorder="1" applyAlignment="1">
      <alignment horizontal="left"/>
    </xf>
    <xf numFmtId="43" fontId="13" fillId="0" borderId="0" xfId="2" applyFont="1"/>
    <xf numFmtId="43" fontId="12" fillId="0" borderId="0" xfId="2" applyFont="1"/>
    <xf numFmtId="43" fontId="0" fillId="0" borderId="0" xfId="2" applyFont="1"/>
    <xf numFmtId="43" fontId="6" fillId="3" borderId="1" xfId="2" applyFont="1" applyFill="1" applyBorder="1" applyAlignment="1">
      <alignment horizontal="center"/>
    </xf>
    <xf numFmtId="43" fontId="6" fillId="0" borderId="0" xfId="2" applyFont="1" applyFill="1" applyBorder="1" applyAlignment="1">
      <alignment horizontal="center"/>
    </xf>
    <xf numFmtId="43" fontId="10" fillId="0" borderId="0" xfId="2" applyFont="1" applyBorder="1" applyAlignment="1">
      <alignment horizontal="center"/>
    </xf>
    <xf numFmtId="43" fontId="6" fillId="0" borderId="2" xfId="2" applyFont="1" applyBorder="1" applyAlignment="1">
      <alignment horizontal="left"/>
    </xf>
    <xf numFmtId="43" fontId="6" fillId="0" borderId="0" xfId="2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0" xfId="0" applyFont="1" applyFill="1" applyAlignment="1">
      <alignment vertical="center"/>
    </xf>
    <xf numFmtId="0" fontId="36" fillId="0" borderId="0" xfId="0" applyFont="1"/>
    <xf numFmtId="0" fontId="3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8" fillId="0" borderId="0" xfId="0" applyFont="1"/>
    <xf numFmtId="0" fontId="7" fillId="0" borderId="6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4" fontId="5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5" fillId="0" borderId="1" xfId="2" applyFont="1" applyBorder="1" applyAlignment="1">
      <alignment horizontal="center"/>
    </xf>
    <xf numFmtId="0" fontId="19" fillId="5" borderId="0" xfId="0" applyFont="1" applyFill="1" applyAlignment="1">
      <alignment horizontal="center" vertical="center"/>
    </xf>
    <xf numFmtId="0" fontId="40" fillId="0" borderId="2" xfId="0" applyFont="1" applyBorder="1" applyAlignment="1">
      <alignment horizontal="left"/>
    </xf>
    <xf numFmtId="0" fontId="41" fillId="0" borderId="0" xfId="0" applyFont="1" applyAlignment="1">
      <alignment horizontal="left"/>
    </xf>
    <xf numFmtId="4" fontId="41" fillId="0" borderId="0" xfId="0" applyNumberFormat="1" applyFont="1" applyAlignment="1">
      <alignment horizontal="left"/>
    </xf>
    <xf numFmtId="4" fontId="41" fillId="0" borderId="2" xfId="0" applyNumberFormat="1" applyFont="1" applyBorder="1" applyAlignment="1">
      <alignment horizontal="left"/>
    </xf>
    <xf numFmtId="4" fontId="41" fillId="0" borderId="0" xfId="0" applyNumberFormat="1" applyFont="1" applyAlignment="1">
      <alignment horizontal="center"/>
    </xf>
    <xf numFmtId="0" fontId="42" fillId="0" borderId="0" xfId="0" applyFont="1"/>
    <xf numFmtId="0" fontId="19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left"/>
    </xf>
    <xf numFmtId="0" fontId="43" fillId="0" borderId="0" xfId="0" applyFont="1"/>
    <xf numFmtId="4" fontId="18" fillId="0" borderId="0" xfId="0" applyNumberFormat="1" applyFont="1" applyAlignment="1">
      <alignment horizontal="center"/>
    </xf>
    <xf numFmtId="0" fontId="44" fillId="0" borderId="0" xfId="0" applyFont="1" applyAlignment="1">
      <alignment horizontal="left"/>
    </xf>
    <xf numFmtId="4" fontId="44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39" fillId="0" borderId="1" xfId="0" applyFont="1" applyBorder="1"/>
    <xf numFmtId="0" fontId="5" fillId="0" borderId="4" xfId="0" applyFont="1" applyBorder="1" applyAlignment="1">
      <alignment horizontal="left"/>
    </xf>
    <xf numFmtId="0" fontId="47" fillId="0" borderId="1" xfId="0" applyFont="1" applyBorder="1" applyAlignment="1">
      <alignment horizontal="left"/>
    </xf>
    <xf numFmtId="0" fontId="47" fillId="0" borderId="1" xfId="0" applyFont="1" applyBorder="1"/>
    <xf numFmtId="0" fontId="47" fillId="0" borderId="4" xfId="0" applyFont="1" applyBorder="1" applyAlignment="1">
      <alignment horizontal="left"/>
    </xf>
    <xf numFmtId="0" fontId="22" fillId="5" borderId="0" xfId="0" applyFont="1" applyFill="1" applyAlignment="1">
      <alignment vertical="center"/>
    </xf>
    <xf numFmtId="0" fontId="22" fillId="5" borderId="0" xfId="0" applyFont="1" applyFill="1" applyAlignment="1">
      <alignment horizontal="center" vertical="center"/>
    </xf>
    <xf numFmtId="0" fontId="48" fillId="0" borderId="0" xfId="0" applyFont="1"/>
    <xf numFmtId="0" fontId="39" fillId="0" borderId="1" xfId="0" applyFont="1" applyBorder="1" applyAlignment="1">
      <alignment horizontal="left"/>
    </xf>
    <xf numFmtId="0" fontId="47" fillId="5" borderId="1" xfId="0" applyFont="1" applyFill="1" applyBorder="1" applyAlignment="1">
      <alignment horizontal="left"/>
    </xf>
    <xf numFmtId="43" fontId="5" fillId="5" borderId="1" xfId="2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left"/>
    </xf>
    <xf numFmtId="0" fontId="49" fillId="0" borderId="0" xfId="0" applyFont="1"/>
    <xf numFmtId="0" fontId="46" fillId="0" borderId="0" xfId="0" applyFont="1" applyAlignment="1">
      <alignment horizontal="center"/>
    </xf>
    <xf numFmtId="43" fontId="2" fillId="0" borderId="0" xfId="2" applyFont="1" applyBorder="1" applyAlignment="1">
      <alignment horizontal="left"/>
    </xf>
    <xf numFmtId="43" fontId="49" fillId="0" borderId="0" xfId="2" applyFont="1"/>
    <xf numFmtId="0" fontId="5" fillId="0" borderId="8" xfId="0" applyFont="1" applyBorder="1" applyAlignment="1">
      <alignment horizontal="left"/>
    </xf>
    <xf numFmtId="49" fontId="8" fillId="3" borderId="1" xfId="0" applyNumberFormat="1" applyFont="1" applyFill="1" applyBorder="1" applyAlignment="1">
      <alignment horizontal="center"/>
    </xf>
    <xf numFmtId="49" fontId="23" fillId="6" borderId="1" xfId="0" applyNumberFormat="1" applyFont="1" applyFill="1" applyBorder="1" applyAlignment="1">
      <alignment horizontal="center"/>
    </xf>
    <xf numFmtId="0" fontId="50" fillId="0" borderId="0" xfId="0" applyFont="1" applyAlignment="1">
      <alignment horizontal="left"/>
    </xf>
    <xf numFmtId="0" fontId="50" fillId="0" borderId="9" xfId="0" applyFont="1" applyBorder="1" applyAlignment="1">
      <alignment horizontal="left"/>
    </xf>
    <xf numFmtId="0" fontId="53" fillId="0" borderId="0" xfId="0" applyFont="1"/>
    <xf numFmtId="0" fontId="27" fillId="0" borderId="0" xfId="0" applyFont="1" applyAlignment="1">
      <alignment horizontal="center"/>
    </xf>
    <xf numFmtId="0" fontId="6" fillId="3" borderId="1" xfId="0" applyFont="1" applyFill="1" applyBorder="1" applyAlignment="1">
      <alignment wrapText="1"/>
    </xf>
    <xf numFmtId="0" fontId="6" fillId="3" borderId="1" xfId="0" applyFont="1" applyFill="1" applyBorder="1"/>
    <xf numFmtId="43" fontId="6" fillId="0" borderId="0" xfId="2" applyFont="1" applyAlignment="1">
      <alignment horizontal="left"/>
    </xf>
    <xf numFmtId="43" fontId="50" fillId="0" borderId="0" xfId="2" applyFont="1" applyAlignment="1">
      <alignment horizontal="left"/>
    </xf>
    <xf numFmtId="43" fontId="44" fillId="0" borderId="0" xfId="2" applyFont="1" applyAlignment="1">
      <alignment horizontal="left"/>
    </xf>
    <xf numFmtId="43" fontId="10" fillId="0" borderId="0" xfId="2" applyFont="1" applyAlignment="1">
      <alignment horizontal="left"/>
    </xf>
    <xf numFmtId="43" fontId="2" fillId="2" borderId="0" xfId="2" applyFont="1" applyFill="1" applyAlignment="1">
      <alignment horizontal="center" vertical="center"/>
    </xf>
    <xf numFmtId="43" fontId="6" fillId="0" borderId="0" xfId="2" applyFont="1" applyAlignment="1">
      <alignment horizontal="center"/>
    </xf>
    <xf numFmtId="43" fontId="50" fillId="0" borderId="0" xfId="2" applyFont="1" applyAlignment="1">
      <alignment horizontal="center"/>
    </xf>
    <xf numFmtId="43" fontId="44" fillId="0" borderId="0" xfId="2" applyFont="1" applyAlignment="1">
      <alignment horizontal="center"/>
    </xf>
    <xf numFmtId="43" fontId="10" fillId="0" borderId="0" xfId="2" applyFont="1" applyAlignment="1">
      <alignment horizontal="center"/>
    </xf>
    <xf numFmtId="43" fontId="13" fillId="0" borderId="0" xfId="2" applyFont="1" applyAlignment="1">
      <alignment horizontal="center"/>
    </xf>
    <xf numFmtId="43" fontId="12" fillId="0" borderId="0" xfId="2" applyFont="1" applyAlignment="1">
      <alignment horizontal="center"/>
    </xf>
    <xf numFmtId="43" fontId="0" fillId="0" borderId="0" xfId="2" applyFont="1" applyAlignment="1">
      <alignment horizontal="center"/>
    </xf>
    <xf numFmtId="43" fontId="50" fillId="0" borderId="9" xfId="2" applyFont="1" applyBorder="1" applyAlignment="1">
      <alignment horizontal="left"/>
    </xf>
    <xf numFmtId="43" fontId="51" fillId="0" borderId="0" xfId="2" applyFont="1"/>
    <xf numFmtId="43" fontId="2" fillId="0" borderId="0" xfId="2" applyFont="1" applyAlignment="1">
      <alignment horizontal="left"/>
    </xf>
    <xf numFmtId="43" fontId="14" fillId="0" borderId="0" xfId="2" applyFont="1"/>
    <xf numFmtId="43" fontId="1" fillId="0" borderId="0" xfId="2" applyFont="1"/>
    <xf numFmtId="43" fontId="6" fillId="3" borderId="1" xfId="2" applyFont="1" applyFill="1" applyBorder="1" applyAlignment="1">
      <alignment horizontal="right" wrapText="1"/>
    </xf>
    <xf numFmtId="43" fontId="6" fillId="3" borderId="1" xfId="2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44" fillId="0" borderId="0" xfId="0" applyFont="1" applyAlignment="1">
      <alignment horizontal="center"/>
    </xf>
    <xf numFmtId="43" fontId="4" fillId="0" borderId="0" xfId="2" applyFont="1"/>
    <xf numFmtId="43" fontId="6" fillId="0" borderId="1" xfId="2" applyFont="1" applyBorder="1" applyAlignment="1">
      <alignment horizontal="left"/>
    </xf>
    <xf numFmtId="43" fontId="6" fillId="5" borderId="1" xfId="2" applyFont="1" applyFill="1" applyBorder="1" applyAlignment="1">
      <alignment horizontal="left"/>
    </xf>
    <xf numFmtId="43" fontId="22" fillId="0" borderId="2" xfId="2" applyFont="1" applyBorder="1" applyAlignment="1">
      <alignment horizontal="left"/>
    </xf>
    <xf numFmtId="43" fontId="45" fillId="0" borderId="0" xfId="2" applyFont="1"/>
    <xf numFmtId="43" fontId="22" fillId="0" borderId="0" xfId="2" applyFont="1" applyAlignment="1">
      <alignment horizontal="left"/>
    </xf>
    <xf numFmtId="43" fontId="26" fillId="0" borderId="0" xfId="2" applyFont="1"/>
    <xf numFmtId="43" fontId="6" fillId="0" borderId="1" xfId="2" applyFont="1" applyBorder="1" applyAlignment="1"/>
    <xf numFmtId="4" fontId="7" fillId="0" borderId="1" xfId="0" applyNumberFormat="1" applyFont="1" applyBorder="1"/>
    <xf numFmtId="4" fontId="6" fillId="4" borderId="1" xfId="0" applyNumberFormat="1" applyFont="1" applyFill="1" applyBorder="1"/>
    <xf numFmtId="4" fontId="5" fillId="0" borderId="1" xfId="0" applyNumberFormat="1" applyFont="1" applyBorder="1"/>
    <xf numFmtId="4" fontId="39" fillId="0" borderId="1" xfId="0" applyNumberFormat="1" applyFont="1" applyBorder="1"/>
    <xf numFmtId="43" fontId="5" fillId="0" borderId="1" xfId="2" applyFont="1" applyBorder="1" applyAlignment="1"/>
    <xf numFmtId="4" fontId="22" fillId="6" borderId="1" xfId="0" applyNumberFormat="1" applyFont="1" applyFill="1" applyBorder="1"/>
    <xf numFmtId="43" fontId="39" fillId="5" borderId="1" xfId="2" applyFont="1" applyFill="1" applyBorder="1" applyAlignment="1">
      <alignment horizontal="center"/>
    </xf>
    <xf numFmtId="43" fontId="7" fillId="0" borderId="1" xfId="2" applyFont="1" applyBorder="1" applyAlignment="1">
      <alignment horizontal="center"/>
    </xf>
    <xf numFmtId="43" fontId="22" fillId="6" borderId="1" xfId="2" applyFont="1" applyFill="1" applyBorder="1" applyAlignment="1">
      <alignment horizontal="left"/>
    </xf>
    <xf numFmtId="0" fontId="6" fillId="3" borderId="1" xfId="0" applyFont="1" applyFill="1" applyBorder="1" applyAlignment="1">
      <alignment horizontal="right"/>
    </xf>
    <xf numFmtId="0" fontId="2" fillId="2" borderId="0" xfId="0" applyFont="1" applyFill="1" applyAlignment="1">
      <alignment horizontal="right" vertical="center"/>
    </xf>
    <xf numFmtId="0" fontId="6" fillId="3" borderId="1" xfId="0" applyFont="1" applyFill="1" applyBorder="1" applyAlignment="1">
      <alignment horizontal="right" wrapText="1"/>
    </xf>
    <xf numFmtId="4" fontId="39" fillId="4" borderId="1" xfId="0" applyNumberFormat="1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right"/>
    </xf>
    <xf numFmtId="4" fontId="39" fillId="5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22" fillId="6" borderId="1" xfId="0" applyNumberFormat="1" applyFont="1" applyFill="1" applyBorder="1" applyAlignment="1">
      <alignment horizontal="right"/>
    </xf>
    <xf numFmtId="4" fontId="41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/>
    </xf>
    <xf numFmtId="4" fontId="2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28" fillId="0" borderId="0" xfId="0" applyFont="1" applyAlignment="1">
      <alignment horizontal="right"/>
    </xf>
    <xf numFmtId="0" fontId="0" fillId="0" borderId="0" xfId="0" applyAlignment="1">
      <alignment horizontal="right"/>
    </xf>
    <xf numFmtId="43" fontId="6" fillId="0" borderId="0" xfId="2" applyFont="1" applyFill="1" applyAlignment="1">
      <alignment horizontal="center"/>
    </xf>
    <xf numFmtId="43" fontId="6" fillId="0" borderId="0" xfId="2" applyFont="1" applyFill="1" applyAlignment="1">
      <alignment horizontal="left"/>
    </xf>
    <xf numFmtId="0" fontId="54" fillId="0" borderId="0" xfId="0" applyFont="1"/>
    <xf numFmtId="0" fontId="55" fillId="2" borderId="0" xfId="0" applyFont="1" applyFill="1" applyAlignment="1">
      <alignment horizontal="center" vertical="center"/>
    </xf>
    <xf numFmtId="43" fontId="55" fillId="2" borderId="0" xfId="2" applyFont="1" applyFill="1" applyBorder="1" applyAlignment="1">
      <alignment horizontal="center" vertical="center"/>
    </xf>
    <xf numFmtId="0" fontId="55" fillId="2" borderId="0" xfId="0" applyFont="1" applyFill="1" applyAlignment="1">
      <alignment horizontal="left" vertical="center"/>
    </xf>
    <xf numFmtId="43" fontId="54" fillId="0" borderId="0" xfId="2" applyFont="1" applyBorder="1"/>
    <xf numFmtId="0" fontId="55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 wrapText="1"/>
    </xf>
    <xf numFmtId="43" fontId="55" fillId="3" borderId="1" xfId="2" applyFont="1" applyFill="1" applyBorder="1" applyAlignment="1">
      <alignment horizontal="center"/>
    </xf>
    <xf numFmtId="0" fontId="56" fillId="3" borderId="1" xfId="0" applyFont="1" applyFill="1" applyBorder="1" applyAlignment="1">
      <alignment horizontal="center"/>
    </xf>
    <xf numFmtId="0" fontId="55" fillId="0" borderId="1" xfId="0" applyFont="1" applyBorder="1" applyAlignment="1">
      <alignment horizontal="left"/>
    </xf>
    <xf numFmtId="43" fontId="55" fillId="2" borderId="1" xfId="2" applyFont="1" applyFill="1" applyBorder="1" applyAlignment="1">
      <alignment horizontal="left"/>
    </xf>
    <xf numFmtId="43" fontId="55" fillId="5" borderId="1" xfId="2" applyFont="1" applyFill="1" applyBorder="1" applyAlignment="1">
      <alignment horizontal="center"/>
    </xf>
    <xf numFmtId="43" fontId="55" fillId="0" borderId="1" xfId="2" applyFont="1" applyBorder="1" applyAlignment="1">
      <alignment horizontal="center"/>
    </xf>
    <xf numFmtId="43" fontId="55" fillId="0" borderId="1" xfId="2" applyFont="1" applyFill="1" applyBorder="1" applyAlignment="1">
      <alignment horizontal="center"/>
    </xf>
    <xf numFmtId="0" fontId="55" fillId="0" borderId="1" xfId="0" applyFont="1" applyBorder="1"/>
    <xf numFmtId="0" fontId="56" fillId="0" borderId="0" xfId="0" applyFont="1"/>
    <xf numFmtId="0" fontId="57" fillId="0" borderId="1" xfId="0" applyFont="1" applyBorder="1" applyAlignment="1">
      <alignment horizontal="left"/>
    </xf>
    <xf numFmtId="43" fontId="55" fillId="0" borderId="1" xfId="2" applyFont="1" applyFill="1" applyBorder="1" applyAlignment="1">
      <alignment horizontal="left"/>
    </xf>
    <xf numFmtId="0" fontId="55" fillId="2" borderId="1" xfId="0" applyFont="1" applyFill="1" applyBorder="1" applyAlignment="1">
      <alignment horizontal="left"/>
    </xf>
    <xf numFmtId="0" fontId="58" fillId="6" borderId="3" xfId="0" applyFont="1" applyFill="1" applyBorder="1"/>
    <xf numFmtId="0" fontId="58" fillId="6" borderId="4" xfId="0" applyFont="1" applyFill="1" applyBorder="1"/>
    <xf numFmtId="0" fontId="58" fillId="6" borderId="5" xfId="0" applyFont="1" applyFill="1" applyBorder="1"/>
    <xf numFmtId="43" fontId="55" fillId="3" borderId="1" xfId="2" applyFont="1" applyFill="1" applyBorder="1" applyAlignment="1">
      <alignment horizontal="left"/>
    </xf>
    <xf numFmtId="4" fontId="55" fillId="3" borderId="1" xfId="0" applyNumberFormat="1" applyFont="1" applyFill="1" applyBorder="1" applyAlignment="1">
      <alignment horizontal="center"/>
    </xf>
    <xf numFmtId="0" fontId="56" fillId="0" borderId="0" xfId="0" applyFont="1" applyAlignment="1">
      <alignment horizontal="center"/>
    </xf>
    <xf numFmtId="0" fontId="58" fillId="0" borderId="2" xfId="0" applyFont="1" applyBorder="1" applyAlignment="1">
      <alignment horizontal="left"/>
    </xf>
    <xf numFmtId="0" fontId="55" fillId="0" borderId="0" xfId="0" applyFont="1" applyAlignment="1">
      <alignment horizontal="left"/>
    </xf>
    <xf numFmtId="43" fontId="55" fillId="0" borderId="0" xfId="2" applyFont="1" applyBorder="1" applyAlignment="1">
      <alignment horizontal="left"/>
    </xf>
    <xf numFmtId="4" fontId="58" fillId="0" borderId="2" xfId="0" applyNumberFormat="1" applyFont="1" applyBorder="1" applyAlignment="1">
      <alignment horizontal="left"/>
    </xf>
    <xf numFmtId="4" fontId="55" fillId="0" borderId="0" xfId="0" applyNumberFormat="1" applyFont="1" applyAlignment="1">
      <alignment horizontal="center"/>
    </xf>
    <xf numFmtId="43" fontId="55" fillId="0" borderId="0" xfId="2" applyFont="1" applyBorder="1" applyAlignment="1">
      <alignment horizontal="center"/>
    </xf>
    <xf numFmtId="0" fontId="58" fillId="0" borderId="0" xfId="0" applyFont="1" applyAlignment="1">
      <alignment horizontal="left"/>
    </xf>
    <xf numFmtId="4" fontId="58" fillId="0" borderId="0" xfId="0" applyNumberFormat="1" applyFont="1" applyAlignment="1">
      <alignment horizontal="left"/>
    </xf>
    <xf numFmtId="43" fontId="56" fillId="0" borderId="0" xfId="2" applyFont="1" applyBorder="1"/>
    <xf numFmtId="0" fontId="59" fillId="0" borderId="0" xfId="0" applyFont="1"/>
    <xf numFmtId="43" fontId="56" fillId="0" borderId="0" xfId="2" applyFont="1"/>
    <xf numFmtId="0" fontId="60" fillId="0" borderId="0" xfId="0" applyFont="1"/>
    <xf numFmtId="0" fontId="55" fillId="0" borderId="1" xfId="0" applyFont="1" applyBorder="1" applyAlignment="1">
      <alignment horizontal="left" wrapText="1"/>
    </xf>
    <xf numFmtId="43" fontId="50" fillId="0" borderId="9" xfId="2" applyFont="1" applyBorder="1" applyAlignment="1">
      <alignment horizontal="center"/>
    </xf>
    <xf numFmtId="43" fontId="61" fillId="0" borderId="1" xfId="2" applyFont="1" applyBorder="1" applyAlignment="1">
      <alignment horizontal="center"/>
    </xf>
    <xf numFmtId="43" fontId="61" fillId="5" borderId="1" xfId="2" applyFont="1" applyFill="1" applyBorder="1" applyAlignment="1">
      <alignment horizontal="center"/>
    </xf>
    <xf numFmtId="49" fontId="62" fillId="3" borderId="1" xfId="0" applyNumberFormat="1" applyFont="1" applyFill="1" applyBorder="1" applyAlignment="1">
      <alignment horizontal="center"/>
    </xf>
    <xf numFmtId="4" fontId="5" fillId="5" borderId="1" xfId="0" applyNumberFormat="1" applyFont="1" applyFill="1" applyBorder="1" applyAlignment="1">
      <alignment horizontal="center"/>
    </xf>
    <xf numFmtId="43" fontId="5" fillId="0" borderId="1" xfId="2" applyFont="1" applyFill="1" applyBorder="1" applyAlignment="1">
      <alignment horizontal="center"/>
    </xf>
    <xf numFmtId="0" fontId="55" fillId="2" borderId="0" xfId="0" applyFont="1" applyFill="1" applyAlignment="1">
      <alignment horizontal="center" vertical="center"/>
    </xf>
    <xf numFmtId="0" fontId="55" fillId="2" borderId="7" xfId="0" applyFont="1" applyFill="1" applyBorder="1" applyAlignment="1">
      <alignment horizontal="center"/>
    </xf>
    <xf numFmtId="0" fontId="55" fillId="2" borderId="0" xfId="0" applyFont="1" applyFill="1" applyAlignment="1">
      <alignment horizontal="center"/>
    </xf>
    <xf numFmtId="0" fontId="54" fillId="0" borderId="0" xfId="0" applyFont="1" applyAlignment="1">
      <alignment horizontal="center"/>
    </xf>
    <xf numFmtId="0" fontId="21" fillId="6" borderId="3" xfId="0" applyFont="1" applyFill="1" applyBorder="1" applyAlignment="1">
      <alignment horizontal="center"/>
    </xf>
    <xf numFmtId="0" fontId="21" fillId="6" borderId="4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wrapText="1"/>
    </xf>
    <xf numFmtId="0" fontId="31" fillId="0" borderId="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1" fillId="6" borderId="1" xfId="0" applyFont="1" applyFill="1" applyBorder="1" applyAlignment="1">
      <alignment horizontal="center"/>
    </xf>
    <xf numFmtId="0" fontId="4" fillId="0" borderId="8" xfId="0" applyFont="1" applyBorder="1" applyAlignment="1">
      <alignment horizontal="center"/>
    </xf>
    <xf numFmtId="17" fontId="3" fillId="2" borderId="0" xfId="0" applyNumberFormat="1" applyFont="1" applyFill="1" applyAlignment="1">
      <alignment horizontal="center" vertical="center"/>
    </xf>
    <xf numFmtId="0" fontId="21" fillId="6" borderId="5" xfId="0" applyFont="1" applyFill="1" applyBorder="1" applyAlignment="1">
      <alignment horizontal="center"/>
    </xf>
    <xf numFmtId="17" fontId="3" fillId="2" borderId="0" xfId="0" applyNumberFormat="1" applyFont="1" applyFill="1" applyAlignment="1">
      <alignment horizontal="center" vertical="top"/>
    </xf>
    <xf numFmtId="0" fontId="52" fillId="2" borderId="0" xfId="0" applyFont="1" applyFill="1" applyAlignment="1">
      <alignment horizontal="center" vertical="center"/>
    </xf>
    <xf numFmtId="0" fontId="19" fillId="5" borderId="0" xfId="0" applyFont="1" applyFill="1" applyAlignment="1">
      <alignment horizontal="center" vertical="center"/>
    </xf>
    <xf numFmtId="0" fontId="17" fillId="0" borderId="0" xfId="0" applyFont="1" applyAlignment="1">
      <alignment horizontal="center"/>
    </xf>
  </cellXfs>
  <cellStyles count="3">
    <cellStyle name="Millares" xfId="2" builtinId="3"/>
    <cellStyle name="Millares 2" xfId="1" xr:uid="{00000000-0005-0000-0000-000001000000}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2579678</xdr:colOff>
      <xdr:row>0</xdr:row>
      <xdr:rowOff>192849</xdr:rowOff>
    </xdr:from>
    <xdr:to>
      <xdr:col>3</xdr:col>
      <xdr:colOff>4606800</xdr:colOff>
      <xdr:row>2</xdr:row>
      <xdr:rowOff>2349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285059" y="192849"/>
          <a:ext cx="2027122" cy="68128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96BD9B5C-E95B-4AEC-9E99-1C6AC5CA4F1F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8" name="WordArt 2">
          <a:extLst>
            <a:ext uri="{FF2B5EF4-FFF2-40B4-BE49-F238E27FC236}">
              <a16:creationId xmlns:a16="http://schemas.microsoft.com/office/drawing/2014/main" id="{A1E2586C-C26B-458D-8D75-7D5BF3556E5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846086" y="159265"/>
          <a:ext cx="15078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3</xdr:col>
      <xdr:colOff>2213358</xdr:colOff>
      <xdr:row>0</xdr:row>
      <xdr:rowOff>240959</xdr:rowOff>
    </xdr:from>
    <xdr:to>
      <xdr:col>4</xdr:col>
      <xdr:colOff>743323</xdr:colOff>
      <xdr:row>1</xdr:row>
      <xdr:rowOff>317500</xdr:rowOff>
    </xdr:to>
    <xdr:pic>
      <xdr:nvPicPr>
        <xdr:cNvPr id="10" name="Imagen 2">
          <a:extLst>
            <a:ext uri="{FF2B5EF4-FFF2-40B4-BE49-F238E27FC236}">
              <a16:creationId xmlns:a16="http://schemas.microsoft.com/office/drawing/2014/main" id="{339707A3-9264-439B-BE5F-B5B00CF47E2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5473652" y="240959"/>
          <a:ext cx="2171877" cy="674188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1</xdr:row>
      <xdr:rowOff>251640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2561120" y="159120"/>
          <a:ext cx="337104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1856294</xdr:colOff>
      <xdr:row>0</xdr:row>
      <xdr:rowOff>1440</xdr:rowOff>
    </xdr:to>
    <xdr:pic>
      <xdr:nvPicPr>
        <xdr:cNvPr id="3" name="Imagen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948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308593</xdr:colOff>
      <xdr:row>0</xdr:row>
      <xdr:rowOff>283632</xdr:rowOff>
    </xdr:from>
    <xdr:to>
      <xdr:col>5</xdr:col>
      <xdr:colOff>402308</xdr:colOff>
      <xdr:row>1</xdr:row>
      <xdr:rowOff>364350</xdr:rowOff>
    </xdr:to>
    <xdr:pic>
      <xdr:nvPicPr>
        <xdr:cNvPr id="4" name="Imagen 6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7715064" y="283632"/>
          <a:ext cx="2402317" cy="49160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3404515</xdr:colOff>
      <xdr:row>0</xdr:row>
      <xdr:rowOff>177796</xdr:rowOff>
    </xdr:from>
    <xdr:to>
      <xdr:col>7</xdr:col>
      <xdr:colOff>190159</xdr:colOff>
      <xdr:row>1</xdr:row>
      <xdr:rowOff>18676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4909221" y="177796"/>
          <a:ext cx="4947262" cy="251762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2711674</xdr:colOff>
      <xdr:row>0</xdr:row>
      <xdr:rowOff>1800</xdr:rowOff>
    </xdr:to>
    <xdr:pic>
      <xdr:nvPicPr>
        <xdr:cNvPr id="7" name="Imagen 2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55084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9" name="WordArt 2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1" name="WordArt 2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1228400" y="159120"/>
          <a:ext cx="36730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107632</xdr:colOff>
      <xdr:row>0</xdr:row>
      <xdr:rowOff>288726</xdr:rowOff>
    </xdr:from>
    <xdr:to>
      <xdr:col>5</xdr:col>
      <xdr:colOff>1104505</xdr:colOff>
      <xdr:row>2</xdr:row>
      <xdr:rowOff>59530</xdr:rowOff>
    </xdr:to>
    <xdr:pic>
      <xdr:nvPicPr>
        <xdr:cNvPr id="12" name="Imagen 9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4186773" y="288726"/>
          <a:ext cx="2514919" cy="440531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849240</xdr:colOff>
      <xdr:row>0</xdr:row>
      <xdr:rowOff>159120</xdr:rowOff>
    </xdr:from>
    <xdr:to>
      <xdr:col>7</xdr:col>
      <xdr:colOff>0</xdr:colOff>
      <xdr:row>2</xdr:row>
      <xdr:rowOff>251640</xdr:rowOff>
    </xdr:to>
    <xdr:sp macro="" textlink="">
      <xdr:nvSpPr>
        <xdr:cNvPr id="13" name="WordArt 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9929520" y="159120"/>
          <a:ext cx="61848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1</xdr:col>
      <xdr:colOff>2007720</xdr:colOff>
      <xdr:row>0</xdr:row>
      <xdr:rowOff>1440</xdr:rowOff>
    </xdr:from>
    <xdr:to>
      <xdr:col>2</xdr:col>
      <xdr:colOff>3145690</xdr:colOff>
      <xdr:row>0</xdr:row>
      <xdr:rowOff>1800</xdr:rowOff>
    </xdr:to>
    <xdr:pic>
      <xdr:nvPicPr>
        <xdr:cNvPr id="14" name="Imagen 2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 rot="10800000" flipH="1">
          <a:off x="2459880" y="720"/>
          <a:ext cx="57092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4</xdr:col>
      <xdr:colOff>492392</xdr:colOff>
      <xdr:row>1</xdr:row>
      <xdr:rowOff>127001</xdr:rowOff>
    </xdr:from>
    <xdr:to>
      <xdr:col>5</xdr:col>
      <xdr:colOff>92075</xdr:colOff>
      <xdr:row>2</xdr:row>
      <xdr:rowOff>152401</xdr:rowOff>
    </xdr:to>
    <xdr:pic>
      <xdr:nvPicPr>
        <xdr:cNvPr id="15" name="Imagen 3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12382767" y="603251"/>
          <a:ext cx="2107933" cy="50165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2321280</xdr:colOff>
      <xdr:row>0</xdr:row>
      <xdr:rowOff>159120</xdr:rowOff>
    </xdr:from>
    <xdr:to>
      <xdr:col>7</xdr:col>
      <xdr:colOff>0</xdr:colOff>
      <xdr:row>2</xdr:row>
      <xdr:rowOff>0</xdr:rowOff>
    </xdr:to>
    <xdr:sp macro="" textlink="">
      <xdr:nvSpPr>
        <xdr:cNvPr id="16" name="WordArt 2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0609200" y="159120"/>
          <a:ext cx="1716120" cy="778320"/>
        </a:xfrm>
        <a:prstGeom prst="rect">
          <a:avLst/>
        </a:prstGeom>
        <a:noFill/>
        <a:ln w="0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  <xdr:twoCellAnchor editAs="oneCell">
    <xdr:from>
      <xdr:col>4</xdr:col>
      <xdr:colOff>868123</xdr:colOff>
      <xdr:row>0</xdr:row>
      <xdr:rowOff>63501</xdr:rowOff>
    </xdr:from>
    <xdr:to>
      <xdr:col>5</xdr:col>
      <xdr:colOff>352295</xdr:colOff>
      <xdr:row>1</xdr:row>
      <xdr:rowOff>130479</xdr:rowOff>
    </xdr:to>
    <xdr:pic>
      <xdr:nvPicPr>
        <xdr:cNvPr id="18" name="Imagen 3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40623" y="63501"/>
          <a:ext cx="1898042" cy="406225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2321211</xdr:colOff>
      <xdr:row>0</xdr:row>
      <xdr:rowOff>159265</xdr:rowOff>
    </xdr:from>
    <xdr:to>
      <xdr:col>7</xdr:col>
      <xdr:colOff>0</xdr:colOff>
      <xdr:row>2</xdr:row>
      <xdr:rowOff>253722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43F215AE-E255-413F-AC4F-46E46EBAF5D2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741311" y="159265"/>
          <a:ext cx="1660239" cy="780257"/>
        </a:xfrm>
        <a:prstGeom prst="rect">
          <a:avLst/>
        </a:prstGeom>
        <a:extLst>
          <a:ext uri="{AF507438-7753-43E0-B8FC-AC1667EBCBE1}">
            <a14:hiddenEffects xmlns:a14="http://schemas.microsoft.com/office/drawing/2010/main">
              <a:effectLst/>
            </a14:hiddenEffects>
          </a:ext>
        </a:extLst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endParaRPr lang="es-DO" sz="3600" kern="10" spc="0">
            <a:ln w="9525">
              <a:solidFill>
                <a:srgbClr val="FF6600"/>
              </a:solidFill>
              <a:round/>
              <a:headEnd/>
              <a:tailEnd/>
            </a:ln>
            <a:solidFill>
              <a:srgbClr val="FF6600"/>
            </a:solidFill>
            <a:effectLst/>
            <a:latin typeface="Arial Black" panose="020B0A04020102020204" pitchFamily="34" charset="0"/>
          </a:endParaRPr>
        </a:p>
      </xdr:txBody>
    </xdr:sp>
    <xdr:clientData/>
  </xdr:twoCellAnchor>
  <xdr:twoCellAnchor editAs="oneCell">
    <xdr:from>
      <xdr:col>4</xdr:col>
      <xdr:colOff>1040874</xdr:colOff>
      <xdr:row>0</xdr:row>
      <xdr:rowOff>51592</xdr:rowOff>
    </xdr:from>
    <xdr:to>
      <xdr:col>5</xdr:col>
      <xdr:colOff>303697</xdr:colOff>
      <xdr:row>1</xdr:row>
      <xdr:rowOff>207065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88080EE2-645B-4E05-8D65-F49D67DBA38C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042939" y="51592"/>
          <a:ext cx="1844236" cy="500582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13"/>
  <sheetViews>
    <sheetView tabSelected="1" topLeftCell="A12" zoomScale="48" zoomScaleNormal="48" zoomScaleSheetLayoutView="40" zoomScalePageLayoutView="39" workbookViewId="0">
      <selection activeCell="C21" sqref="C21"/>
    </sheetView>
  </sheetViews>
  <sheetFormatPr baseColWidth="10" defaultColWidth="24.42578125" defaultRowHeight="33.75" customHeight="1" x14ac:dyDescent="0.35"/>
  <cols>
    <col min="1" max="1" width="8.140625" style="218" customWidth="1"/>
    <col min="2" max="2" width="89.140625" style="218" customWidth="1"/>
    <col min="3" max="3" width="119.42578125" style="218" customWidth="1"/>
    <col min="4" max="4" width="70.5703125" style="218" customWidth="1"/>
    <col min="5" max="6" width="24.42578125" style="218"/>
    <col min="7" max="7" width="29.85546875" style="238" bestFit="1" customWidth="1"/>
    <col min="8" max="8" width="24.5703125" style="218" customWidth="1"/>
    <col min="9" max="11" width="24.5703125" style="218" bestFit="1" customWidth="1"/>
    <col min="12" max="12" width="24.5703125" style="238" bestFit="1" customWidth="1"/>
    <col min="13" max="13" width="26.42578125" style="238" bestFit="1" customWidth="1"/>
    <col min="14" max="14" width="29.85546875" style="238" bestFit="1" customWidth="1"/>
    <col min="15" max="16384" width="24.42578125" style="218"/>
  </cols>
  <sheetData>
    <row r="1" spans="1:16" s="202" customFormat="1" ht="33.75" customHeight="1" x14ac:dyDescent="0.5">
      <c r="A1" s="250"/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</row>
    <row r="2" spans="1:16" s="202" customFormat="1" ht="33.75" customHeight="1" x14ac:dyDescent="0.5">
      <c r="A2" s="203"/>
      <c r="B2" s="203"/>
      <c r="C2" s="203"/>
      <c r="D2" s="203"/>
      <c r="E2" s="203"/>
      <c r="F2" s="203"/>
      <c r="G2" s="204"/>
      <c r="H2" s="203"/>
      <c r="I2" s="203"/>
      <c r="J2" s="203"/>
      <c r="K2" s="203"/>
      <c r="L2" s="204"/>
      <c r="M2" s="204"/>
      <c r="N2" s="204"/>
    </row>
    <row r="3" spans="1:16" s="202" customFormat="1" ht="33.75" customHeight="1" x14ac:dyDescent="0.5">
      <c r="A3" s="247" t="s">
        <v>0</v>
      </c>
      <c r="B3" s="247"/>
      <c r="C3" s="247"/>
      <c r="D3" s="247"/>
      <c r="E3" s="247"/>
      <c r="F3" s="247"/>
      <c r="G3" s="247"/>
      <c r="H3" s="247"/>
      <c r="I3" s="247"/>
      <c r="J3" s="247"/>
      <c r="K3" s="247"/>
      <c r="L3" s="247"/>
      <c r="M3" s="247"/>
      <c r="N3" s="247"/>
    </row>
    <row r="4" spans="1:16" s="202" customFormat="1" ht="33.75" customHeight="1" x14ac:dyDescent="0.5">
      <c r="A4" s="248" t="s">
        <v>408</v>
      </c>
      <c r="B4" s="249"/>
      <c r="C4" s="249"/>
      <c r="D4" s="249"/>
      <c r="E4" s="249"/>
      <c r="F4" s="249"/>
      <c r="G4" s="249"/>
      <c r="H4" s="249"/>
      <c r="I4" s="249"/>
      <c r="J4" s="249"/>
      <c r="K4" s="249"/>
      <c r="L4" s="249"/>
      <c r="M4" s="249"/>
      <c r="N4" s="249"/>
    </row>
    <row r="5" spans="1:16" s="202" customFormat="1" ht="33.75" customHeight="1" x14ac:dyDescent="0.5">
      <c r="A5" s="247" t="s">
        <v>180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  <c r="N5" s="247"/>
      <c r="O5" s="205"/>
      <c r="P5" s="205"/>
    </row>
    <row r="6" spans="1:16" s="202" customFormat="1" ht="33.75" customHeight="1" x14ac:dyDescent="0.5">
      <c r="G6" s="206"/>
      <c r="L6" s="206"/>
      <c r="M6" s="206"/>
      <c r="N6" s="206"/>
    </row>
    <row r="7" spans="1:16" s="202" customFormat="1" ht="55.5" customHeight="1" x14ac:dyDescent="0.5">
      <c r="A7" s="207" t="s">
        <v>1</v>
      </c>
      <c r="B7" s="207" t="s">
        <v>2</v>
      </c>
      <c r="C7" s="207" t="s">
        <v>3</v>
      </c>
      <c r="D7" s="207" t="s">
        <v>4</v>
      </c>
      <c r="E7" s="208" t="s">
        <v>5</v>
      </c>
      <c r="F7" s="208" t="s">
        <v>177</v>
      </c>
      <c r="G7" s="209" t="s">
        <v>181</v>
      </c>
      <c r="H7" s="210" t="s">
        <v>6</v>
      </c>
      <c r="I7" s="209" t="s">
        <v>7</v>
      </c>
      <c r="J7" s="210" t="s">
        <v>8</v>
      </c>
      <c r="K7" s="209" t="s">
        <v>9</v>
      </c>
      <c r="L7" s="209" t="s">
        <v>10</v>
      </c>
      <c r="M7" s="209" t="s">
        <v>11</v>
      </c>
      <c r="N7" s="210" t="s">
        <v>12</v>
      </c>
    </row>
    <row r="8" spans="1:16" s="202" customFormat="1" ht="45" customHeight="1" x14ac:dyDescent="0.5">
      <c r="A8" s="211">
        <v>1</v>
      </c>
      <c r="B8" s="212" t="s">
        <v>13</v>
      </c>
      <c r="C8" s="212" t="s">
        <v>14</v>
      </c>
      <c r="D8" s="212" t="s">
        <v>15</v>
      </c>
      <c r="E8" s="212" t="s">
        <v>16</v>
      </c>
      <c r="F8" s="212" t="s">
        <v>178</v>
      </c>
      <c r="G8" s="213">
        <v>260000</v>
      </c>
      <c r="H8" s="214">
        <v>49899.24</v>
      </c>
      <c r="I8" s="215">
        <v>25</v>
      </c>
      <c r="J8" s="215">
        <v>7462</v>
      </c>
      <c r="K8" s="215">
        <v>5685.41</v>
      </c>
      <c r="L8" s="214">
        <v>1587.38</v>
      </c>
      <c r="M8" s="215">
        <f t="shared" ref="M8:M26" si="0">+H8+I8+J8+K8+L8</f>
        <v>64659.029999999992</v>
      </c>
      <c r="N8" s="216">
        <f t="shared" ref="N8:N40" si="1">+G8-M8</f>
        <v>195340.97</v>
      </c>
    </row>
    <row r="9" spans="1:16" s="202" customFormat="1" ht="33.75" customHeight="1" x14ac:dyDescent="0.5">
      <c r="A9" s="211">
        <v>2</v>
      </c>
      <c r="B9" s="217" t="s">
        <v>21</v>
      </c>
      <c r="C9" s="217" t="s">
        <v>193</v>
      </c>
      <c r="D9" s="217" t="s">
        <v>18</v>
      </c>
      <c r="E9" s="212" t="s">
        <v>19</v>
      </c>
      <c r="F9" s="212" t="s">
        <v>178</v>
      </c>
      <c r="G9" s="213">
        <v>100000</v>
      </c>
      <c r="H9" s="214">
        <v>12105.44</v>
      </c>
      <c r="I9" s="215">
        <v>25</v>
      </c>
      <c r="J9" s="215">
        <v>2870</v>
      </c>
      <c r="K9" s="215">
        <v>3040</v>
      </c>
      <c r="L9" s="214">
        <v>0</v>
      </c>
      <c r="M9" s="215">
        <f t="shared" si="0"/>
        <v>18040.440000000002</v>
      </c>
      <c r="N9" s="216">
        <f t="shared" si="1"/>
        <v>81959.56</v>
      </c>
    </row>
    <row r="10" spans="1:16" s="202" customFormat="1" ht="33.75" customHeight="1" x14ac:dyDescent="0.5">
      <c r="A10" s="211">
        <v>3</v>
      </c>
      <c r="B10" s="217" t="s">
        <v>342</v>
      </c>
      <c r="C10" s="217" t="s">
        <v>287</v>
      </c>
      <c r="D10" s="217" t="s">
        <v>18</v>
      </c>
      <c r="E10" s="212" t="s">
        <v>19</v>
      </c>
      <c r="F10" s="212" t="s">
        <v>178</v>
      </c>
      <c r="G10" s="213">
        <v>100000</v>
      </c>
      <c r="H10" s="214">
        <v>12105.44</v>
      </c>
      <c r="I10" s="215">
        <v>25</v>
      </c>
      <c r="J10" s="215">
        <v>2870</v>
      </c>
      <c r="K10" s="215">
        <v>3040</v>
      </c>
      <c r="L10" s="214">
        <v>0</v>
      </c>
      <c r="M10" s="215">
        <f t="shared" si="0"/>
        <v>18040.440000000002</v>
      </c>
      <c r="N10" s="216">
        <f t="shared" si="1"/>
        <v>81959.56</v>
      </c>
    </row>
    <row r="11" spans="1:16" s="202" customFormat="1" ht="33.75" customHeight="1" x14ac:dyDescent="0.5">
      <c r="A11" s="211">
        <v>4</v>
      </c>
      <c r="B11" s="217" t="s">
        <v>302</v>
      </c>
      <c r="C11" s="212" t="s">
        <v>287</v>
      </c>
      <c r="D11" s="212" t="s">
        <v>24</v>
      </c>
      <c r="E11" s="212" t="s">
        <v>19</v>
      </c>
      <c r="F11" s="212" t="s">
        <v>179</v>
      </c>
      <c r="G11" s="213">
        <v>85000</v>
      </c>
      <c r="H11" s="214">
        <v>8577.06</v>
      </c>
      <c r="I11" s="215">
        <v>25</v>
      </c>
      <c r="J11" s="215">
        <v>2439.5</v>
      </c>
      <c r="K11" s="215">
        <v>2584</v>
      </c>
      <c r="L11" s="214">
        <v>4128</v>
      </c>
      <c r="M11" s="215">
        <f t="shared" si="0"/>
        <v>17753.559999999998</v>
      </c>
      <c r="N11" s="216">
        <f t="shared" si="1"/>
        <v>67246.44</v>
      </c>
      <c r="O11" s="218"/>
      <c r="P11" s="218"/>
    </row>
    <row r="12" spans="1:16" s="202" customFormat="1" ht="33.75" customHeight="1" x14ac:dyDescent="0.5">
      <c r="A12" s="211">
        <v>5</v>
      </c>
      <c r="B12" s="219" t="s">
        <v>234</v>
      </c>
      <c r="C12" s="212" t="s">
        <v>270</v>
      </c>
      <c r="D12" s="212" t="s">
        <v>18</v>
      </c>
      <c r="E12" s="212" t="s">
        <v>19</v>
      </c>
      <c r="F12" s="212" t="s">
        <v>178</v>
      </c>
      <c r="G12" s="220">
        <v>80000</v>
      </c>
      <c r="H12" s="214">
        <v>7400.94</v>
      </c>
      <c r="I12" s="216">
        <v>25</v>
      </c>
      <c r="J12" s="216">
        <v>2296</v>
      </c>
      <c r="K12" s="216">
        <v>2432</v>
      </c>
      <c r="L12" s="214">
        <v>0</v>
      </c>
      <c r="M12" s="216">
        <f t="shared" si="0"/>
        <v>12153.939999999999</v>
      </c>
      <c r="N12" s="216">
        <f t="shared" si="1"/>
        <v>67846.06</v>
      </c>
    </row>
    <row r="13" spans="1:16" s="202" customFormat="1" ht="33.75" customHeight="1" x14ac:dyDescent="0.5">
      <c r="A13" s="211">
        <v>6</v>
      </c>
      <c r="B13" s="217" t="s">
        <v>45</v>
      </c>
      <c r="C13" s="212" t="s">
        <v>293</v>
      </c>
      <c r="D13" s="212" t="s">
        <v>294</v>
      </c>
      <c r="E13" s="212" t="s">
        <v>19</v>
      </c>
      <c r="F13" s="212" t="s">
        <v>179</v>
      </c>
      <c r="G13" s="213">
        <v>80000</v>
      </c>
      <c r="H13" s="214">
        <v>7400.94</v>
      </c>
      <c r="I13" s="215">
        <v>25</v>
      </c>
      <c r="J13" s="215">
        <v>2296</v>
      </c>
      <c r="K13" s="215">
        <v>2432</v>
      </c>
      <c r="L13" s="214">
        <v>0</v>
      </c>
      <c r="M13" s="215">
        <f t="shared" si="0"/>
        <v>12153.939999999999</v>
      </c>
      <c r="N13" s="216">
        <f t="shared" si="1"/>
        <v>67846.06</v>
      </c>
      <c r="O13" s="218"/>
      <c r="P13" s="218"/>
    </row>
    <row r="14" spans="1:16" s="202" customFormat="1" ht="33.75" customHeight="1" x14ac:dyDescent="0.5">
      <c r="A14" s="211">
        <v>7</v>
      </c>
      <c r="B14" s="219" t="s">
        <v>33</v>
      </c>
      <c r="C14" s="212" t="s">
        <v>341</v>
      </c>
      <c r="D14" s="212" t="s">
        <v>24</v>
      </c>
      <c r="E14" s="212" t="s">
        <v>26</v>
      </c>
      <c r="F14" s="212" t="s">
        <v>179</v>
      </c>
      <c r="G14" s="220">
        <v>65000</v>
      </c>
      <c r="H14" s="214">
        <v>4427.55</v>
      </c>
      <c r="I14" s="216">
        <v>25</v>
      </c>
      <c r="J14" s="216">
        <v>1865.5</v>
      </c>
      <c r="K14" s="216">
        <v>1976</v>
      </c>
      <c r="L14" s="214">
        <v>1569.77</v>
      </c>
      <c r="M14" s="216">
        <f t="shared" si="0"/>
        <v>9863.82</v>
      </c>
      <c r="N14" s="216">
        <f t="shared" si="1"/>
        <v>55136.18</v>
      </c>
      <c r="O14" s="218"/>
      <c r="P14" s="218"/>
    </row>
    <row r="15" spans="1:16" s="202" customFormat="1" ht="33.75" customHeight="1" x14ac:dyDescent="0.5">
      <c r="A15" s="211">
        <v>8</v>
      </c>
      <c r="B15" s="212" t="s">
        <v>35</v>
      </c>
      <c r="C15" s="212" t="s">
        <v>197</v>
      </c>
      <c r="D15" s="212" t="s">
        <v>24</v>
      </c>
      <c r="E15" s="212" t="s">
        <v>19</v>
      </c>
      <c r="F15" s="212" t="s">
        <v>179</v>
      </c>
      <c r="G15" s="213">
        <v>65000</v>
      </c>
      <c r="H15" s="214">
        <v>3792.6</v>
      </c>
      <c r="I15" s="215">
        <v>25</v>
      </c>
      <c r="J15" s="215">
        <v>1865.5</v>
      </c>
      <c r="K15" s="215">
        <v>1976</v>
      </c>
      <c r="L15" s="214">
        <v>3174.76</v>
      </c>
      <c r="M15" s="215">
        <f t="shared" si="0"/>
        <v>10833.86</v>
      </c>
      <c r="N15" s="216">
        <f t="shared" si="1"/>
        <v>54166.14</v>
      </c>
      <c r="O15" s="218"/>
      <c r="P15" s="218"/>
    </row>
    <row r="16" spans="1:16" s="202" customFormat="1" ht="33.75" customHeight="1" x14ac:dyDescent="0.5">
      <c r="A16" s="211">
        <v>9</v>
      </c>
      <c r="B16" s="217" t="s">
        <v>31</v>
      </c>
      <c r="C16" s="212" t="s">
        <v>32</v>
      </c>
      <c r="D16" s="212" t="s">
        <v>18</v>
      </c>
      <c r="E16" s="212" t="s">
        <v>19</v>
      </c>
      <c r="F16" s="212" t="s">
        <v>178</v>
      </c>
      <c r="G16" s="213">
        <v>60000</v>
      </c>
      <c r="H16" s="214">
        <v>3486.65</v>
      </c>
      <c r="I16" s="215">
        <v>25</v>
      </c>
      <c r="J16" s="215">
        <v>1722</v>
      </c>
      <c r="K16" s="215">
        <v>1824</v>
      </c>
      <c r="L16" s="214">
        <v>0</v>
      </c>
      <c r="M16" s="215">
        <f t="shared" si="0"/>
        <v>7057.65</v>
      </c>
      <c r="N16" s="216">
        <f t="shared" si="1"/>
        <v>52942.35</v>
      </c>
      <c r="O16" s="218"/>
      <c r="P16" s="218"/>
    </row>
    <row r="17" spans="1:16" s="202" customFormat="1" ht="33.75" customHeight="1" x14ac:dyDescent="0.5">
      <c r="A17" s="211">
        <v>10</v>
      </c>
      <c r="B17" s="217" t="s">
        <v>359</v>
      </c>
      <c r="C17" s="212" t="s">
        <v>295</v>
      </c>
      <c r="D17" s="212" t="s">
        <v>38</v>
      </c>
      <c r="E17" s="212" t="s">
        <v>19</v>
      </c>
      <c r="F17" s="212" t="s">
        <v>178</v>
      </c>
      <c r="G17" s="213">
        <v>60000</v>
      </c>
      <c r="H17" s="214">
        <v>3486.65</v>
      </c>
      <c r="I17" s="215">
        <v>25</v>
      </c>
      <c r="J17" s="215">
        <v>1722</v>
      </c>
      <c r="K17" s="215">
        <v>1824</v>
      </c>
      <c r="L17" s="214">
        <v>0</v>
      </c>
      <c r="M17" s="215">
        <f t="shared" si="0"/>
        <v>7057.65</v>
      </c>
      <c r="N17" s="216">
        <f t="shared" si="1"/>
        <v>52942.35</v>
      </c>
      <c r="O17" s="218"/>
      <c r="P17" s="218"/>
    </row>
    <row r="18" spans="1:16" s="202" customFormat="1" ht="33.75" customHeight="1" x14ac:dyDescent="0.5">
      <c r="A18" s="211">
        <v>11</v>
      </c>
      <c r="B18" s="217" t="s">
        <v>402</v>
      </c>
      <c r="C18" s="212" t="s">
        <v>225</v>
      </c>
      <c r="D18" s="212" t="s">
        <v>403</v>
      </c>
      <c r="E18" s="212" t="s">
        <v>19</v>
      </c>
      <c r="F18" s="212" t="s">
        <v>179</v>
      </c>
      <c r="G18" s="213">
        <v>60000</v>
      </c>
      <c r="H18" s="214">
        <v>3486.65</v>
      </c>
      <c r="I18" s="215">
        <v>25</v>
      </c>
      <c r="J18" s="215">
        <v>1722</v>
      </c>
      <c r="K18" s="215">
        <v>1824</v>
      </c>
      <c r="L18" s="214">
        <v>0</v>
      </c>
      <c r="M18" s="215">
        <f t="shared" si="0"/>
        <v>7057.65</v>
      </c>
      <c r="N18" s="216">
        <f t="shared" si="1"/>
        <v>52942.35</v>
      </c>
      <c r="O18" s="218"/>
      <c r="P18" s="218"/>
    </row>
    <row r="19" spans="1:16" s="202" customFormat="1" ht="33.75" customHeight="1" x14ac:dyDescent="0.5">
      <c r="A19" s="211">
        <v>12</v>
      </c>
      <c r="B19" s="212" t="s">
        <v>39</v>
      </c>
      <c r="C19" s="212" t="s">
        <v>198</v>
      </c>
      <c r="D19" s="212" t="s">
        <v>25</v>
      </c>
      <c r="E19" s="212" t="s">
        <v>26</v>
      </c>
      <c r="F19" s="212" t="s">
        <v>178</v>
      </c>
      <c r="G19" s="213">
        <v>50000</v>
      </c>
      <c r="H19" s="214">
        <v>1854</v>
      </c>
      <c r="I19" s="215">
        <v>25</v>
      </c>
      <c r="J19" s="215">
        <v>1435</v>
      </c>
      <c r="K19" s="215">
        <v>1520</v>
      </c>
      <c r="L19" s="214">
        <v>0</v>
      </c>
      <c r="M19" s="215">
        <f t="shared" si="0"/>
        <v>4834</v>
      </c>
      <c r="N19" s="216">
        <f t="shared" si="1"/>
        <v>45166</v>
      </c>
      <c r="O19" s="218"/>
      <c r="P19" s="218"/>
    </row>
    <row r="20" spans="1:16" s="202" customFormat="1" ht="33.75" customHeight="1" x14ac:dyDescent="0.5">
      <c r="A20" s="211">
        <v>13</v>
      </c>
      <c r="B20" s="212" t="s">
        <v>362</v>
      </c>
      <c r="C20" s="212" t="s">
        <v>372</v>
      </c>
      <c r="D20" s="212" t="s">
        <v>18</v>
      </c>
      <c r="E20" s="212" t="s">
        <v>19</v>
      </c>
      <c r="F20" s="212" t="s">
        <v>178</v>
      </c>
      <c r="G20" s="213">
        <v>50000</v>
      </c>
      <c r="H20" s="214">
        <v>1854</v>
      </c>
      <c r="I20" s="215">
        <v>25</v>
      </c>
      <c r="J20" s="215">
        <v>1435</v>
      </c>
      <c r="K20" s="215">
        <v>1520</v>
      </c>
      <c r="L20" s="214">
        <v>0</v>
      </c>
      <c r="M20" s="215">
        <f t="shared" si="0"/>
        <v>4834</v>
      </c>
      <c r="N20" s="216">
        <f t="shared" si="1"/>
        <v>45166</v>
      </c>
      <c r="O20" s="218"/>
      <c r="P20" s="218"/>
    </row>
    <row r="21" spans="1:16" s="202" customFormat="1" ht="33.75" customHeight="1" x14ac:dyDescent="0.5">
      <c r="A21" s="211">
        <v>14</v>
      </c>
      <c r="B21" s="212" t="s">
        <v>43</v>
      </c>
      <c r="C21" s="212" t="s">
        <v>196</v>
      </c>
      <c r="D21" s="212" t="s">
        <v>386</v>
      </c>
      <c r="E21" s="212" t="s">
        <v>26</v>
      </c>
      <c r="F21" s="212" t="s">
        <v>179</v>
      </c>
      <c r="G21" s="213">
        <v>45000</v>
      </c>
      <c r="H21" s="214">
        <v>1148.33</v>
      </c>
      <c r="I21" s="215">
        <v>25</v>
      </c>
      <c r="J21" s="215">
        <v>1291.5</v>
      </c>
      <c r="K21" s="215">
        <v>1368</v>
      </c>
      <c r="L21" s="214">
        <v>9887.49</v>
      </c>
      <c r="M21" s="215">
        <f t="shared" si="0"/>
        <v>13720.32</v>
      </c>
      <c r="N21" s="216">
        <f t="shared" si="1"/>
        <v>31279.68</v>
      </c>
      <c r="O21" s="218"/>
      <c r="P21" s="218"/>
    </row>
    <row r="22" spans="1:16" ht="33.75" customHeight="1" x14ac:dyDescent="0.5">
      <c r="A22" s="211">
        <v>15</v>
      </c>
      <c r="B22" s="212" t="s">
        <v>54</v>
      </c>
      <c r="C22" s="212" t="s">
        <v>55</v>
      </c>
      <c r="D22" s="212" t="s">
        <v>36</v>
      </c>
      <c r="E22" s="212" t="s">
        <v>19</v>
      </c>
      <c r="F22" s="212" t="s">
        <v>179</v>
      </c>
      <c r="G22" s="213">
        <v>45000</v>
      </c>
      <c r="H22" s="214">
        <v>1148.33</v>
      </c>
      <c r="I22" s="215">
        <v>25</v>
      </c>
      <c r="J22" s="215">
        <v>1291.5</v>
      </c>
      <c r="K22" s="215">
        <v>1368</v>
      </c>
      <c r="L22" s="214">
        <v>1139</v>
      </c>
      <c r="M22" s="215">
        <f t="shared" si="0"/>
        <v>4971.83</v>
      </c>
      <c r="N22" s="216">
        <f t="shared" si="1"/>
        <v>40028.17</v>
      </c>
    </row>
    <row r="23" spans="1:16" s="202" customFormat="1" ht="33.75" customHeight="1" x14ac:dyDescent="0.5">
      <c r="A23" s="211">
        <v>16</v>
      </c>
      <c r="B23" s="212" t="s">
        <v>387</v>
      </c>
      <c r="C23" s="212" t="s">
        <v>372</v>
      </c>
      <c r="D23" s="240" t="s">
        <v>388</v>
      </c>
      <c r="E23" s="212" t="s">
        <v>19</v>
      </c>
      <c r="F23" s="212" t="s">
        <v>179</v>
      </c>
      <c r="G23" s="213">
        <v>45000</v>
      </c>
      <c r="H23" s="214">
        <v>1148.33</v>
      </c>
      <c r="I23" s="215">
        <v>25</v>
      </c>
      <c r="J23" s="215">
        <v>1291.5</v>
      </c>
      <c r="K23" s="215">
        <v>1368</v>
      </c>
      <c r="L23" s="214">
        <v>0</v>
      </c>
      <c r="M23" s="215">
        <f t="shared" ref="M23" si="2">+H23+I23+J23+K23+L23</f>
        <v>3832.83</v>
      </c>
      <c r="N23" s="216">
        <f t="shared" ref="N23" si="3">+G23-M23</f>
        <v>41167.17</v>
      </c>
      <c r="O23" s="218"/>
      <c r="P23" s="218"/>
    </row>
    <row r="24" spans="1:16" ht="33.75" customHeight="1" x14ac:dyDescent="0.5">
      <c r="A24" s="211">
        <v>17</v>
      </c>
      <c r="B24" s="212" t="s">
        <v>48</v>
      </c>
      <c r="C24" s="212" t="s">
        <v>14</v>
      </c>
      <c r="D24" s="221" t="s">
        <v>49</v>
      </c>
      <c r="E24" s="212" t="s">
        <v>19</v>
      </c>
      <c r="F24" s="212" t="s">
        <v>178</v>
      </c>
      <c r="G24" s="213">
        <v>40000</v>
      </c>
      <c r="H24" s="214">
        <v>442.65</v>
      </c>
      <c r="I24" s="215">
        <v>25</v>
      </c>
      <c r="J24" s="215">
        <v>1148</v>
      </c>
      <c r="K24" s="215">
        <v>1216</v>
      </c>
      <c r="L24" s="214">
        <v>0</v>
      </c>
      <c r="M24" s="215">
        <f t="shared" si="0"/>
        <v>2831.65</v>
      </c>
      <c r="N24" s="216">
        <f t="shared" si="1"/>
        <v>37168.35</v>
      </c>
      <c r="O24" s="202"/>
      <c r="P24" s="202"/>
    </row>
    <row r="25" spans="1:16" ht="33.75" customHeight="1" x14ac:dyDescent="0.5">
      <c r="A25" s="211">
        <v>18</v>
      </c>
      <c r="B25" s="212" t="s">
        <v>46</v>
      </c>
      <c r="C25" s="212" t="s">
        <v>195</v>
      </c>
      <c r="D25" s="212" t="s">
        <v>47</v>
      </c>
      <c r="E25" s="212" t="s">
        <v>19</v>
      </c>
      <c r="F25" s="212" t="s">
        <v>178</v>
      </c>
      <c r="G25" s="213">
        <v>40000</v>
      </c>
      <c r="H25" s="214">
        <v>0</v>
      </c>
      <c r="I25" s="215">
        <v>25</v>
      </c>
      <c r="J25" s="215">
        <v>1148</v>
      </c>
      <c r="K25" s="215">
        <v>1216</v>
      </c>
      <c r="L25" s="214">
        <v>7333.62</v>
      </c>
      <c r="M25" s="215">
        <f t="shared" si="0"/>
        <v>9722.619999999999</v>
      </c>
      <c r="N25" s="216">
        <f t="shared" si="1"/>
        <v>30277.38</v>
      </c>
    </row>
    <row r="26" spans="1:16" ht="33.75" customHeight="1" x14ac:dyDescent="0.5">
      <c r="A26" s="211">
        <v>19</v>
      </c>
      <c r="B26" s="212" t="s">
        <v>274</v>
      </c>
      <c r="C26" s="212" t="s">
        <v>210</v>
      </c>
      <c r="D26" s="212" t="s">
        <v>276</v>
      </c>
      <c r="E26" s="212" t="s">
        <v>19</v>
      </c>
      <c r="F26" s="212" t="s">
        <v>178</v>
      </c>
      <c r="G26" s="220">
        <v>40000</v>
      </c>
      <c r="H26" s="214">
        <v>442.65</v>
      </c>
      <c r="I26" s="216">
        <v>25</v>
      </c>
      <c r="J26" s="216">
        <v>1148</v>
      </c>
      <c r="K26" s="216">
        <v>1216</v>
      </c>
      <c r="L26" s="214">
        <v>0</v>
      </c>
      <c r="M26" s="216">
        <f t="shared" si="0"/>
        <v>2831.65</v>
      </c>
      <c r="N26" s="216">
        <f t="shared" si="1"/>
        <v>37168.35</v>
      </c>
    </row>
    <row r="27" spans="1:16" ht="30.75" customHeight="1" x14ac:dyDescent="0.5">
      <c r="A27" s="211">
        <v>20</v>
      </c>
      <c r="B27" s="212" t="s">
        <v>59</v>
      </c>
      <c r="C27" s="212" t="s">
        <v>198</v>
      </c>
      <c r="D27" s="212" t="s">
        <v>72</v>
      </c>
      <c r="E27" s="212" t="s">
        <v>19</v>
      </c>
      <c r="F27" s="212" t="s">
        <v>179</v>
      </c>
      <c r="G27" s="213">
        <v>40000</v>
      </c>
      <c r="H27" s="214">
        <v>442.65</v>
      </c>
      <c r="I27" s="215">
        <v>25</v>
      </c>
      <c r="J27" s="215">
        <v>1148</v>
      </c>
      <c r="K27" s="215">
        <v>1216</v>
      </c>
      <c r="L27" s="214">
        <v>0</v>
      </c>
      <c r="M27" s="215">
        <v>2831.65</v>
      </c>
      <c r="N27" s="216">
        <f t="shared" si="1"/>
        <v>37168.35</v>
      </c>
    </row>
    <row r="28" spans="1:16" ht="33.75" customHeight="1" x14ac:dyDescent="0.5">
      <c r="A28" s="211">
        <v>21</v>
      </c>
      <c r="B28" s="212" t="s">
        <v>53</v>
      </c>
      <c r="C28" s="212" t="s">
        <v>200</v>
      </c>
      <c r="D28" s="212" t="s">
        <v>57</v>
      </c>
      <c r="E28" s="212" t="s">
        <v>26</v>
      </c>
      <c r="F28" s="212" t="s">
        <v>179</v>
      </c>
      <c r="G28" s="213">
        <v>35000</v>
      </c>
      <c r="H28" s="215">
        <v>0</v>
      </c>
      <c r="I28" s="215">
        <v>25</v>
      </c>
      <c r="J28" s="215">
        <v>1004.5</v>
      </c>
      <c r="K28" s="215">
        <v>1064</v>
      </c>
      <c r="L28" s="214">
        <v>789</v>
      </c>
      <c r="M28" s="215">
        <f t="shared" ref="M28:M43" si="4">+H28+I28+J28+K28+L28</f>
        <v>2882.5</v>
      </c>
      <c r="N28" s="216">
        <f t="shared" si="1"/>
        <v>32117.5</v>
      </c>
    </row>
    <row r="29" spans="1:16" ht="33.75" customHeight="1" x14ac:dyDescent="0.5">
      <c r="A29" s="211">
        <v>22</v>
      </c>
      <c r="B29" s="212" t="s">
        <v>56</v>
      </c>
      <c r="C29" s="212" t="s">
        <v>210</v>
      </c>
      <c r="D29" s="212" t="s">
        <v>57</v>
      </c>
      <c r="E29" s="212" t="s">
        <v>19</v>
      </c>
      <c r="F29" s="212" t="s">
        <v>178</v>
      </c>
      <c r="G29" s="213">
        <v>35000</v>
      </c>
      <c r="H29" s="215">
        <v>0</v>
      </c>
      <c r="I29" s="215">
        <v>25</v>
      </c>
      <c r="J29" s="215">
        <v>1004.5</v>
      </c>
      <c r="K29" s="215">
        <v>1064</v>
      </c>
      <c r="L29" s="214">
        <v>0</v>
      </c>
      <c r="M29" s="215">
        <f t="shared" si="4"/>
        <v>2093.5</v>
      </c>
      <c r="N29" s="216">
        <f t="shared" si="1"/>
        <v>32906.5</v>
      </c>
    </row>
    <row r="30" spans="1:16" ht="33.75" customHeight="1" x14ac:dyDescent="0.5">
      <c r="A30" s="211">
        <v>23</v>
      </c>
      <c r="B30" s="212" t="s">
        <v>58</v>
      </c>
      <c r="C30" s="212" t="s">
        <v>200</v>
      </c>
      <c r="D30" s="212" t="s">
        <v>286</v>
      </c>
      <c r="E30" s="212" t="s">
        <v>26</v>
      </c>
      <c r="F30" s="212" t="s">
        <v>178</v>
      </c>
      <c r="G30" s="213">
        <v>35000</v>
      </c>
      <c r="H30" s="215">
        <v>0</v>
      </c>
      <c r="I30" s="215">
        <v>25</v>
      </c>
      <c r="J30" s="215">
        <v>1004.5</v>
      </c>
      <c r="K30" s="215">
        <v>1064</v>
      </c>
      <c r="L30" s="214">
        <v>1569.77</v>
      </c>
      <c r="M30" s="215">
        <f t="shared" si="4"/>
        <v>3663.27</v>
      </c>
      <c r="N30" s="216">
        <f t="shared" si="1"/>
        <v>31336.73</v>
      </c>
    </row>
    <row r="31" spans="1:16" ht="33.75" customHeight="1" x14ac:dyDescent="0.5">
      <c r="A31" s="211">
        <v>24</v>
      </c>
      <c r="B31" s="212" t="s">
        <v>60</v>
      </c>
      <c r="C31" s="212" t="s">
        <v>210</v>
      </c>
      <c r="D31" s="212" t="s">
        <v>57</v>
      </c>
      <c r="E31" s="212" t="s">
        <v>19</v>
      </c>
      <c r="F31" s="212" t="s">
        <v>178</v>
      </c>
      <c r="G31" s="213">
        <v>35000</v>
      </c>
      <c r="H31" s="215">
        <v>0</v>
      </c>
      <c r="I31" s="215">
        <v>25</v>
      </c>
      <c r="J31" s="215">
        <v>1004.5</v>
      </c>
      <c r="K31" s="215">
        <v>1064</v>
      </c>
      <c r="L31" s="214">
        <v>0</v>
      </c>
      <c r="M31" s="215">
        <f t="shared" si="4"/>
        <v>2093.5</v>
      </c>
      <c r="N31" s="216">
        <f t="shared" si="1"/>
        <v>32906.5</v>
      </c>
    </row>
    <row r="32" spans="1:16" ht="33.75" customHeight="1" x14ac:dyDescent="0.5">
      <c r="A32" s="211">
        <v>25</v>
      </c>
      <c r="B32" s="217" t="s">
        <v>52</v>
      </c>
      <c r="C32" s="212" t="s">
        <v>287</v>
      </c>
      <c r="D32" s="212" t="s">
        <v>44</v>
      </c>
      <c r="E32" s="212" t="s">
        <v>19</v>
      </c>
      <c r="F32" s="212" t="s">
        <v>179</v>
      </c>
      <c r="G32" s="213">
        <v>35000</v>
      </c>
      <c r="H32" s="215">
        <v>0</v>
      </c>
      <c r="I32" s="215">
        <v>25</v>
      </c>
      <c r="J32" s="215">
        <v>1004.5</v>
      </c>
      <c r="K32" s="215">
        <v>1064</v>
      </c>
      <c r="L32" s="214">
        <v>0</v>
      </c>
      <c r="M32" s="215">
        <f t="shared" si="4"/>
        <v>2093.5</v>
      </c>
      <c r="N32" s="216">
        <f t="shared" si="1"/>
        <v>32906.5</v>
      </c>
    </row>
    <row r="33" spans="1:16" ht="33.75" customHeight="1" x14ac:dyDescent="0.5">
      <c r="A33" s="211">
        <v>26</v>
      </c>
      <c r="B33" s="217" t="s">
        <v>51</v>
      </c>
      <c r="C33" s="212" t="s">
        <v>199</v>
      </c>
      <c r="D33" s="212" t="s">
        <v>157</v>
      </c>
      <c r="E33" s="212" t="s">
        <v>19</v>
      </c>
      <c r="F33" s="212" t="s">
        <v>179</v>
      </c>
      <c r="G33" s="213">
        <v>35000</v>
      </c>
      <c r="H33" s="215">
        <v>0</v>
      </c>
      <c r="I33" s="215">
        <v>25</v>
      </c>
      <c r="J33" s="215">
        <v>1004.5</v>
      </c>
      <c r="K33" s="215">
        <v>1064</v>
      </c>
      <c r="L33" s="214">
        <v>0</v>
      </c>
      <c r="M33" s="215">
        <f t="shared" si="4"/>
        <v>2093.5</v>
      </c>
      <c r="N33" s="216">
        <f t="shared" si="1"/>
        <v>32906.5</v>
      </c>
    </row>
    <row r="34" spans="1:16" ht="33.75" customHeight="1" x14ac:dyDescent="0.5">
      <c r="A34" s="211">
        <v>27</v>
      </c>
      <c r="B34" s="212" t="s">
        <v>77</v>
      </c>
      <c r="C34" s="212" t="s">
        <v>78</v>
      </c>
      <c r="D34" s="212" t="s">
        <v>57</v>
      </c>
      <c r="E34" s="212" t="s">
        <v>19</v>
      </c>
      <c r="F34" s="212" t="s">
        <v>179</v>
      </c>
      <c r="G34" s="220">
        <v>35000</v>
      </c>
      <c r="H34" s="216">
        <v>0</v>
      </c>
      <c r="I34" s="216">
        <v>25</v>
      </c>
      <c r="J34" s="216">
        <v>1004.5</v>
      </c>
      <c r="K34" s="216">
        <v>1064</v>
      </c>
      <c r="L34" s="214">
        <v>0</v>
      </c>
      <c r="M34" s="216">
        <f t="shared" si="4"/>
        <v>2093.5</v>
      </c>
      <c r="N34" s="216">
        <f t="shared" si="1"/>
        <v>32906.5</v>
      </c>
    </row>
    <row r="35" spans="1:16" ht="33.75" customHeight="1" x14ac:dyDescent="0.5">
      <c r="A35" s="211">
        <v>28</v>
      </c>
      <c r="B35" s="212" t="s">
        <v>66</v>
      </c>
      <c r="C35" s="212" t="s">
        <v>255</v>
      </c>
      <c r="D35" s="212" t="s">
        <v>256</v>
      </c>
      <c r="E35" s="212" t="s">
        <v>26</v>
      </c>
      <c r="F35" s="212" t="s">
        <v>178</v>
      </c>
      <c r="G35" s="213">
        <v>35000</v>
      </c>
      <c r="H35" s="215">
        <v>0</v>
      </c>
      <c r="I35" s="215">
        <v>25</v>
      </c>
      <c r="J35" s="216">
        <v>1004.5</v>
      </c>
      <c r="K35" s="216">
        <v>1064</v>
      </c>
      <c r="L35" s="214">
        <v>0</v>
      </c>
      <c r="M35" s="216">
        <f t="shared" si="4"/>
        <v>2093.5</v>
      </c>
      <c r="N35" s="216">
        <f t="shared" si="1"/>
        <v>32906.5</v>
      </c>
    </row>
    <row r="36" spans="1:16" ht="33.75" customHeight="1" x14ac:dyDescent="0.5">
      <c r="A36" s="211">
        <v>29</v>
      </c>
      <c r="B36" s="212" t="s">
        <v>257</v>
      </c>
      <c r="C36" s="212" t="s">
        <v>196</v>
      </c>
      <c r="D36" s="212" t="s">
        <v>57</v>
      </c>
      <c r="E36" s="212" t="s">
        <v>19</v>
      </c>
      <c r="F36" s="212" t="s">
        <v>179</v>
      </c>
      <c r="G36" s="213">
        <v>35000</v>
      </c>
      <c r="H36" s="215">
        <v>0</v>
      </c>
      <c r="I36" s="215">
        <v>25</v>
      </c>
      <c r="J36" s="216">
        <v>1004.5</v>
      </c>
      <c r="K36" s="216">
        <v>1064</v>
      </c>
      <c r="L36" s="214">
        <v>0</v>
      </c>
      <c r="M36" s="216">
        <f t="shared" si="4"/>
        <v>2093.5</v>
      </c>
      <c r="N36" s="216">
        <f t="shared" si="1"/>
        <v>32906.5</v>
      </c>
      <c r="O36" s="202"/>
      <c r="P36" s="202"/>
    </row>
    <row r="37" spans="1:16" ht="33.75" customHeight="1" x14ac:dyDescent="0.5">
      <c r="A37" s="211">
        <v>30</v>
      </c>
      <c r="B37" s="212" t="s">
        <v>275</v>
      </c>
      <c r="C37" s="212" t="s">
        <v>277</v>
      </c>
      <c r="D37" s="212" t="s">
        <v>278</v>
      </c>
      <c r="E37" s="212" t="s">
        <v>19</v>
      </c>
      <c r="F37" s="212" t="s">
        <v>179</v>
      </c>
      <c r="G37" s="213">
        <v>35000</v>
      </c>
      <c r="H37" s="215">
        <v>0</v>
      </c>
      <c r="I37" s="215">
        <v>25</v>
      </c>
      <c r="J37" s="216">
        <v>1004.5</v>
      </c>
      <c r="K37" s="216">
        <v>1064</v>
      </c>
      <c r="L37" s="214">
        <v>0</v>
      </c>
      <c r="M37" s="216">
        <f t="shared" si="4"/>
        <v>2093.5</v>
      </c>
      <c r="N37" s="216">
        <f t="shared" si="1"/>
        <v>32906.5</v>
      </c>
      <c r="O37" s="202"/>
      <c r="P37" s="202"/>
    </row>
    <row r="38" spans="1:16" ht="33.75" customHeight="1" x14ac:dyDescent="0.5">
      <c r="A38" s="211">
        <v>31</v>
      </c>
      <c r="B38" s="212" t="s">
        <v>273</v>
      </c>
      <c r="C38" s="212" t="s">
        <v>255</v>
      </c>
      <c r="D38" s="212" t="s">
        <v>311</v>
      </c>
      <c r="E38" s="212" t="s">
        <v>19</v>
      </c>
      <c r="F38" s="212" t="s">
        <v>178</v>
      </c>
      <c r="G38" s="213">
        <v>35000</v>
      </c>
      <c r="H38" s="215">
        <v>0</v>
      </c>
      <c r="I38" s="215">
        <v>25</v>
      </c>
      <c r="J38" s="216">
        <v>1004.5</v>
      </c>
      <c r="K38" s="216">
        <v>1064</v>
      </c>
      <c r="L38" s="214">
        <v>0</v>
      </c>
      <c r="M38" s="216">
        <f t="shared" si="4"/>
        <v>2093.5</v>
      </c>
      <c r="N38" s="216">
        <f t="shared" si="1"/>
        <v>32906.5</v>
      </c>
      <c r="O38" s="202"/>
      <c r="P38" s="202"/>
    </row>
    <row r="39" spans="1:16" ht="33.75" customHeight="1" x14ac:dyDescent="0.5">
      <c r="A39" s="211">
        <v>32</v>
      </c>
      <c r="B39" s="212" t="s">
        <v>301</v>
      </c>
      <c r="C39" s="212" t="s">
        <v>284</v>
      </c>
      <c r="D39" s="212" t="s">
        <v>47</v>
      </c>
      <c r="E39" s="212" t="s">
        <v>19</v>
      </c>
      <c r="F39" s="212" t="s">
        <v>178</v>
      </c>
      <c r="G39" s="213">
        <v>35000</v>
      </c>
      <c r="H39" s="215">
        <f>-I3844</f>
        <v>0</v>
      </c>
      <c r="I39" s="215">
        <v>25</v>
      </c>
      <c r="J39" s="216">
        <v>1004.5</v>
      </c>
      <c r="K39" s="216">
        <v>1064</v>
      </c>
      <c r="L39" s="214">
        <f>-M399</f>
        <v>0</v>
      </c>
      <c r="M39" s="216">
        <f t="shared" si="4"/>
        <v>2093.5</v>
      </c>
      <c r="N39" s="216">
        <f t="shared" si="1"/>
        <v>32906.5</v>
      </c>
      <c r="O39" s="202"/>
      <c r="P39" s="202"/>
    </row>
    <row r="40" spans="1:16" ht="33.75" customHeight="1" x14ac:dyDescent="0.5">
      <c r="A40" s="211">
        <v>33</v>
      </c>
      <c r="B40" s="212" t="s">
        <v>344</v>
      </c>
      <c r="C40" s="212" t="s">
        <v>218</v>
      </c>
      <c r="D40" s="212" t="s">
        <v>57</v>
      </c>
      <c r="E40" s="212" t="s">
        <v>19</v>
      </c>
      <c r="F40" s="212" t="s">
        <v>178</v>
      </c>
      <c r="G40" s="213">
        <v>35000</v>
      </c>
      <c r="H40" s="215">
        <f>-I3845</f>
        <v>0</v>
      </c>
      <c r="I40" s="215">
        <v>25</v>
      </c>
      <c r="J40" s="216">
        <v>1004.5</v>
      </c>
      <c r="K40" s="216">
        <v>1064</v>
      </c>
      <c r="L40" s="214">
        <f>-M400</f>
        <v>0</v>
      </c>
      <c r="M40" s="216">
        <f t="shared" si="4"/>
        <v>2093.5</v>
      </c>
      <c r="N40" s="216">
        <f t="shared" si="1"/>
        <v>32906.5</v>
      </c>
      <c r="O40" s="202"/>
      <c r="P40" s="202"/>
    </row>
    <row r="41" spans="1:16" ht="33.75" customHeight="1" x14ac:dyDescent="0.5">
      <c r="A41" s="211">
        <v>34</v>
      </c>
      <c r="B41" s="212" t="s">
        <v>64</v>
      </c>
      <c r="C41" s="212" t="s">
        <v>196</v>
      </c>
      <c r="D41" s="212" t="s">
        <v>57</v>
      </c>
      <c r="E41" s="212" t="s">
        <v>19</v>
      </c>
      <c r="F41" s="212" t="s">
        <v>179</v>
      </c>
      <c r="G41" s="213">
        <v>35000</v>
      </c>
      <c r="H41" s="215">
        <v>0</v>
      </c>
      <c r="I41" s="215">
        <v>25</v>
      </c>
      <c r="J41" s="215">
        <v>1004.5</v>
      </c>
      <c r="K41" s="215">
        <v>1064</v>
      </c>
      <c r="L41" s="214">
        <v>0</v>
      </c>
      <c r="M41" s="215">
        <f t="shared" si="4"/>
        <v>2093.5</v>
      </c>
      <c r="N41" s="216">
        <f t="shared" ref="N41:N75" si="5">+G41-M41</f>
        <v>32906.5</v>
      </c>
    </row>
    <row r="42" spans="1:16" ht="33.75" customHeight="1" x14ac:dyDescent="0.5">
      <c r="A42" s="211">
        <v>35</v>
      </c>
      <c r="B42" s="212" t="s">
        <v>354</v>
      </c>
      <c r="C42" s="212" t="s">
        <v>355</v>
      </c>
      <c r="D42" s="212" t="s">
        <v>83</v>
      </c>
      <c r="E42" s="212" t="s">
        <v>19</v>
      </c>
      <c r="F42" s="212" t="s">
        <v>178</v>
      </c>
      <c r="G42" s="213">
        <v>35000</v>
      </c>
      <c r="H42" s="215">
        <v>0</v>
      </c>
      <c r="I42" s="215">
        <v>25</v>
      </c>
      <c r="J42" s="215">
        <v>1004.5</v>
      </c>
      <c r="K42" s="215">
        <v>1064</v>
      </c>
      <c r="L42" s="214">
        <v>0</v>
      </c>
      <c r="M42" s="215">
        <f t="shared" si="4"/>
        <v>2093.5</v>
      </c>
      <c r="N42" s="216">
        <f t="shared" si="5"/>
        <v>32906.5</v>
      </c>
    </row>
    <row r="43" spans="1:16" ht="33.75" customHeight="1" x14ac:dyDescent="0.5">
      <c r="A43" s="211">
        <v>36</v>
      </c>
      <c r="B43" s="212" t="s">
        <v>62</v>
      </c>
      <c r="C43" s="212" t="s">
        <v>195</v>
      </c>
      <c r="D43" s="212" t="s">
        <v>47</v>
      </c>
      <c r="E43" s="212" t="s">
        <v>19</v>
      </c>
      <c r="F43" s="212" t="s">
        <v>178</v>
      </c>
      <c r="G43" s="213">
        <v>31500</v>
      </c>
      <c r="H43" s="215">
        <v>0</v>
      </c>
      <c r="I43" s="215">
        <v>25</v>
      </c>
      <c r="J43" s="215">
        <v>904.05</v>
      </c>
      <c r="K43" s="215">
        <v>957.6</v>
      </c>
      <c r="L43" s="214">
        <v>1587.38</v>
      </c>
      <c r="M43" s="215">
        <f t="shared" si="4"/>
        <v>3474.03</v>
      </c>
      <c r="N43" s="216">
        <f t="shared" si="5"/>
        <v>28025.97</v>
      </c>
    </row>
    <row r="44" spans="1:16" ht="30" customHeight="1" x14ac:dyDescent="0.5">
      <c r="A44" s="211">
        <v>37</v>
      </c>
      <c r="B44" s="212" t="s">
        <v>228</v>
      </c>
      <c r="C44" s="212" t="s">
        <v>218</v>
      </c>
      <c r="D44" s="212" t="s">
        <v>57</v>
      </c>
      <c r="E44" s="212" t="s">
        <v>19</v>
      </c>
      <c r="F44" s="212" t="s">
        <v>178</v>
      </c>
      <c r="G44" s="220">
        <v>30000</v>
      </c>
      <c r="H44" s="216">
        <v>0</v>
      </c>
      <c r="I44" s="216">
        <v>25</v>
      </c>
      <c r="J44" s="216">
        <v>861</v>
      </c>
      <c r="K44" s="216">
        <v>912</v>
      </c>
      <c r="L44" s="214">
        <v>0</v>
      </c>
      <c r="M44" s="216">
        <v>1798</v>
      </c>
      <c r="N44" s="216">
        <f t="shared" si="5"/>
        <v>28202</v>
      </c>
    </row>
    <row r="45" spans="1:16" ht="33.75" customHeight="1" x14ac:dyDescent="0.5">
      <c r="A45" s="211">
        <v>38</v>
      </c>
      <c r="B45" s="212" t="s">
        <v>235</v>
      </c>
      <c r="C45" s="212" t="s">
        <v>218</v>
      </c>
      <c r="D45" s="212" t="s">
        <v>44</v>
      </c>
      <c r="E45" s="212" t="s">
        <v>19</v>
      </c>
      <c r="F45" s="212" t="s">
        <v>179</v>
      </c>
      <c r="G45" s="220">
        <v>30000</v>
      </c>
      <c r="H45" s="216">
        <v>0</v>
      </c>
      <c r="I45" s="216">
        <v>25</v>
      </c>
      <c r="J45" s="216">
        <v>861</v>
      </c>
      <c r="K45" s="216">
        <v>912</v>
      </c>
      <c r="L45" s="214">
        <v>0</v>
      </c>
      <c r="M45" s="216">
        <v>1798</v>
      </c>
      <c r="N45" s="216">
        <f t="shared" si="5"/>
        <v>28202</v>
      </c>
    </row>
    <row r="46" spans="1:16" ht="33.75" customHeight="1" x14ac:dyDescent="0.5">
      <c r="A46" s="211">
        <v>39</v>
      </c>
      <c r="B46" s="212" t="s">
        <v>236</v>
      </c>
      <c r="C46" s="212" t="s">
        <v>284</v>
      </c>
      <c r="D46" s="212" t="s">
        <v>83</v>
      </c>
      <c r="E46" s="212" t="s">
        <v>19</v>
      </c>
      <c r="F46" s="212" t="s">
        <v>178</v>
      </c>
      <c r="G46" s="220">
        <v>30000</v>
      </c>
      <c r="H46" s="216">
        <v>0</v>
      </c>
      <c r="I46" s="216">
        <v>25</v>
      </c>
      <c r="J46" s="216">
        <v>861</v>
      </c>
      <c r="K46" s="216">
        <v>912</v>
      </c>
      <c r="L46" s="214">
        <v>0</v>
      </c>
      <c r="M46" s="216">
        <v>1798</v>
      </c>
      <c r="N46" s="216">
        <f t="shared" si="5"/>
        <v>28202</v>
      </c>
    </row>
    <row r="47" spans="1:16" ht="33.75" customHeight="1" x14ac:dyDescent="0.5">
      <c r="A47" s="211">
        <v>40</v>
      </c>
      <c r="B47" s="212" t="s">
        <v>266</v>
      </c>
      <c r="C47" s="212" t="s">
        <v>69</v>
      </c>
      <c r="D47" s="212" t="s">
        <v>57</v>
      </c>
      <c r="E47" s="212" t="s">
        <v>19</v>
      </c>
      <c r="F47" s="212" t="s">
        <v>179</v>
      </c>
      <c r="G47" s="220">
        <v>30000</v>
      </c>
      <c r="H47" s="216">
        <v>0</v>
      </c>
      <c r="I47" s="216">
        <v>25</v>
      </c>
      <c r="J47" s="216">
        <v>861</v>
      </c>
      <c r="K47" s="216">
        <v>912</v>
      </c>
      <c r="L47" s="214">
        <v>0</v>
      </c>
      <c r="M47" s="216">
        <v>1798</v>
      </c>
      <c r="N47" s="216">
        <f t="shared" si="5"/>
        <v>28202</v>
      </c>
    </row>
    <row r="48" spans="1:16" ht="33.75" customHeight="1" x14ac:dyDescent="0.5">
      <c r="A48" s="211">
        <v>41</v>
      </c>
      <c r="B48" s="212" t="s">
        <v>267</v>
      </c>
      <c r="C48" s="212" t="s">
        <v>268</v>
      </c>
      <c r="D48" s="212" t="s">
        <v>44</v>
      </c>
      <c r="E48" s="212" t="s">
        <v>19</v>
      </c>
      <c r="F48" s="212" t="s">
        <v>179</v>
      </c>
      <c r="G48" s="220">
        <v>30000</v>
      </c>
      <c r="H48" s="216">
        <v>0</v>
      </c>
      <c r="I48" s="216">
        <v>25</v>
      </c>
      <c r="J48" s="216">
        <v>861</v>
      </c>
      <c r="K48" s="216">
        <v>912</v>
      </c>
      <c r="L48" s="214">
        <v>0</v>
      </c>
      <c r="M48" s="216">
        <v>1798</v>
      </c>
      <c r="N48" s="216">
        <f t="shared" si="5"/>
        <v>28202</v>
      </c>
    </row>
    <row r="49" spans="1:16" ht="33.75" customHeight="1" x14ac:dyDescent="0.5">
      <c r="A49" s="211">
        <v>42</v>
      </c>
      <c r="B49" s="212" t="s">
        <v>173</v>
      </c>
      <c r="C49" s="212" t="s">
        <v>310</v>
      </c>
      <c r="D49" s="212" t="s">
        <v>74</v>
      </c>
      <c r="E49" s="212" t="s">
        <v>19</v>
      </c>
      <c r="F49" s="212" t="s">
        <v>179</v>
      </c>
      <c r="G49" s="213">
        <v>30000</v>
      </c>
      <c r="H49" s="215">
        <v>0</v>
      </c>
      <c r="I49" s="215">
        <v>25</v>
      </c>
      <c r="J49" s="215">
        <v>861</v>
      </c>
      <c r="K49" s="215">
        <v>912</v>
      </c>
      <c r="L49" s="214">
        <v>0</v>
      </c>
      <c r="M49" s="215">
        <f>+H49+I49+J49+K49+L49</f>
        <v>1798</v>
      </c>
      <c r="N49" s="216">
        <f t="shared" si="5"/>
        <v>28202</v>
      </c>
    </row>
    <row r="50" spans="1:16" ht="33.75" customHeight="1" x14ac:dyDescent="0.5">
      <c r="A50" s="211">
        <v>43</v>
      </c>
      <c r="B50" s="212" t="s">
        <v>309</v>
      </c>
      <c r="C50" s="212" t="s">
        <v>310</v>
      </c>
      <c r="D50" s="212" t="s">
        <v>74</v>
      </c>
      <c r="E50" s="212" t="s">
        <v>19</v>
      </c>
      <c r="F50" s="212" t="s">
        <v>179</v>
      </c>
      <c r="G50" s="213">
        <v>30000</v>
      </c>
      <c r="H50" s="215">
        <v>0</v>
      </c>
      <c r="I50" s="215">
        <v>25</v>
      </c>
      <c r="J50" s="215">
        <v>861</v>
      </c>
      <c r="K50" s="215">
        <v>912</v>
      </c>
      <c r="L50" s="214">
        <v>0</v>
      </c>
      <c r="M50" s="215">
        <f>+H50+I50+J50+K50+L50</f>
        <v>1798</v>
      </c>
      <c r="N50" s="216">
        <f t="shared" si="5"/>
        <v>28202</v>
      </c>
    </row>
    <row r="51" spans="1:16" ht="33.75" customHeight="1" x14ac:dyDescent="0.5">
      <c r="A51" s="211">
        <v>44</v>
      </c>
      <c r="B51" s="212" t="s">
        <v>285</v>
      </c>
      <c r="C51" s="212" t="s">
        <v>201</v>
      </c>
      <c r="D51" s="212" t="s">
        <v>44</v>
      </c>
      <c r="E51" s="212" t="s">
        <v>19</v>
      </c>
      <c r="F51" s="212" t="s">
        <v>179</v>
      </c>
      <c r="G51" s="213">
        <v>30000</v>
      </c>
      <c r="H51" s="215">
        <v>0</v>
      </c>
      <c r="I51" s="215">
        <v>25</v>
      </c>
      <c r="J51" s="215">
        <v>861</v>
      </c>
      <c r="K51" s="215">
        <v>912</v>
      </c>
      <c r="L51" s="214">
        <v>0</v>
      </c>
      <c r="M51" s="215">
        <f>+H51+I51+J51+K51+L51</f>
        <v>1798</v>
      </c>
      <c r="N51" s="216">
        <f t="shared" si="5"/>
        <v>28202</v>
      </c>
    </row>
    <row r="52" spans="1:16" ht="33.75" customHeight="1" x14ac:dyDescent="0.5">
      <c r="A52" s="211">
        <v>45</v>
      </c>
      <c r="B52" s="212" t="s">
        <v>75</v>
      </c>
      <c r="C52" s="212" t="s">
        <v>217</v>
      </c>
      <c r="D52" s="212" t="s">
        <v>44</v>
      </c>
      <c r="E52" s="212" t="s">
        <v>19</v>
      </c>
      <c r="F52" s="212" t="s">
        <v>179</v>
      </c>
      <c r="G52" s="213">
        <v>30000</v>
      </c>
      <c r="H52" s="215">
        <v>0</v>
      </c>
      <c r="I52" s="215">
        <v>25</v>
      </c>
      <c r="J52" s="215">
        <v>861</v>
      </c>
      <c r="K52" s="215">
        <v>912</v>
      </c>
      <c r="L52" s="214">
        <v>0</v>
      </c>
      <c r="M52" s="215">
        <v>1798</v>
      </c>
      <c r="N52" s="216">
        <f t="shared" si="5"/>
        <v>28202</v>
      </c>
    </row>
    <row r="53" spans="1:16" ht="33.75" customHeight="1" x14ac:dyDescent="0.5">
      <c r="A53" s="211">
        <v>46</v>
      </c>
      <c r="B53" s="212" t="s">
        <v>363</v>
      </c>
      <c r="C53" s="212" t="s">
        <v>218</v>
      </c>
      <c r="D53" s="212" t="s">
        <v>366</v>
      </c>
      <c r="E53" s="212" t="s">
        <v>19</v>
      </c>
      <c r="F53" s="212" t="s">
        <v>178</v>
      </c>
      <c r="G53" s="213">
        <v>30000</v>
      </c>
      <c r="H53" s="215">
        <v>0</v>
      </c>
      <c r="I53" s="215">
        <v>25</v>
      </c>
      <c r="J53" s="215">
        <v>861</v>
      </c>
      <c r="K53" s="215">
        <v>912</v>
      </c>
      <c r="L53" s="214">
        <v>0</v>
      </c>
      <c r="M53" s="215">
        <v>1798</v>
      </c>
      <c r="N53" s="216">
        <f t="shared" si="5"/>
        <v>28202</v>
      </c>
    </row>
    <row r="54" spans="1:16" ht="33.75" customHeight="1" x14ac:dyDescent="0.5">
      <c r="A54" s="211">
        <v>47</v>
      </c>
      <c r="B54" s="212" t="s">
        <v>254</v>
      </c>
      <c r="C54" s="212" t="s">
        <v>194</v>
      </c>
      <c r="D54" s="212" t="s">
        <v>44</v>
      </c>
      <c r="E54" s="212" t="s">
        <v>19</v>
      </c>
      <c r="F54" s="212" t="s">
        <v>179</v>
      </c>
      <c r="G54" s="213">
        <v>30000</v>
      </c>
      <c r="H54" s="215">
        <v>0</v>
      </c>
      <c r="I54" s="215">
        <v>25</v>
      </c>
      <c r="J54" s="215">
        <v>861</v>
      </c>
      <c r="K54" s="215">
        <v>912</v>
      </c>
      <c r="L54" s="214">
        <v>0</v>
      </c>
      <c r="M54" s="215">
        <f t="shared" ref="M54:M63" si="6">+H54+I54+J54+K54+L54</f>
        <v>1798</v>
      </c>
      <c r="N54" s="216">
        <f t="shared" si="5"/>
        <v>28202</v>
      </c>
      <c r="O54" s="202"/>
      <c r="P54" s="202"/>
    </row>
    <row r="55" spans="1:16" ht="33.75" customHeight="1" x14ac:dyDescent="0.5">
      <c r="A55" s="211">
        <v>48</v>
      </c>
      <c r="B55" s="212" t="s">
        <v>377</v>
      </c>
      <c r="C55" s="212" t="s">
        <v>218</v>
      </c>
      <c r="D55" s="212" t="s">
        <v>366</v>
      </c>
      <c r="E55" s="212" t="s">
        <v>19</v>
      </c>
      <c r="F55" s="212" t="s">
        <v>178</v>
      </c>
      <c r="G55" s="213">
        <v>30000</v>
      </c>
      <c r="H55" s="215">
        <v>0</v>
      </c>
      <c r="I55" s="215">
        <v>25</v>
      </c>
      <c r="J55" s="215">
        <v>861</v>
      </c>
      <c r="K55" s="215">
        <v>912</v>
      </c>
      <c r="L55" s="214">
        <v>0</v>
      </c>
      <c r="M55" s="215">
        <f t="shared" si="6"/>
        <v>1798</v>
      </c>
      <c r="N55" s="216">
        <f t="shared" si="5"/>
        <v>28202</v>
      </c>
      <c r="O55" s="202"/>
      <c r="P55" s="202"/>
    </row>
    <row r="56" spans="1:16" ht="33.75" customHeight="1" x14ac:dyDescent="0.5">
      <c r="A56" s="211">
        <v>49</v>
      </c>
      <c r="B56" s="212" t="s">
        <v>389</v>
      </c>
      <c r="C56" s="212" t="s">
        <v>218</v>
      </c>
      <c r="D56" s="212" t="s">
        <v>44</v>
      </c>
      <c r="E56" s="212" t="s">
        <v>19</v>
      </c>
      <c r="F56" s="212" t="s">
        <v>178</v>
      </c>
      <c r="G56" s="213">
        <v>30000</v>
      </c>
      <c r="H56" s="215">
        <v>0</v>
      </c>
      <c r="I56" s="215">
        <v>25</v>
      </c>
      <c r="J56" s="215">
        <v>861</v>
      </c>
      <c r="K56" s="215">
        <v>912</v>
      </c>
      <c r="L56" s="214">
        <v>0</v>
      </c>
      <c r="M56" s="215">
        <f t="shared" ref="M56:M57" si="7">+H56+I56+J56+K56+L56</f>
        <v>1798</v>
      </c>
      <c r="N56" s="216">
        <f t="shared" ref="N56:N57" si="8">+G56-M56</f>
        <v>28202</v>
      </c>
      <c r="O56" s="202"/>
      <c r="P56" s="202"/>
    </row>
    <row r="57" spans="1:16" ht="33.75" customHeight="1" x14ac:dyDescent="0.5">
      <c r="A57" s="211">
        <v>50</v>
      </c>
      <c r="B57" s="212" t="s">
        <v>253</v>
      </c>
      <c r="C57" s="212" t="s">
        <v>210</v>
      </c>
      <c r="D57" s="212" t="s">
        <v>44</v>
      </c>
      <c r="E57" s="212" t="s">
        <v>19</v>
      </c>
      <c r="F57" s="212" t="s">
        <v>179</v>
      </c>
      <c r="G57" s="213">
        <v>30000</v>
      </c>
      <c r="H57" s="215">
        <v>0</v>
      </c>
      <c r="I57" s="215">
        <v>25</v>
      </c>
      <c r="J57" s="215">
        <v>861</v>
      </c>
      <c r="K57" s="215">
        <v>912</v>
      </c>
      <c r="L57" s="214">
        <v>0</v>
      </c>
      <c r="M57" s="215">
        <f t="shared" si="7"/>
        <v>1798</v>
      </c>
      <c r="N57" s="216">
        <f t="shared" si="8"/>
        <v>28202</v>
      </c>
      <c r="O57" s="202"/>
      <c r="P57" s="202"/>
    </row>
    <row r="58" spans="1:16" ht="33.75" customHeight="1" x14ac:dyDescent="0.5">
      <c r="A58" s="211">
        <v>51</v>
      </c>
      <c r="B58" s="212" t="s">
        <v>68</v>
      </c>
      <c r="C58" s="212" t="s">
        <v>200</v>
      </c>
      <c r="D58" s="212" t="s">
        <v>44</v>
      </c>
      <c r="E58" s="212" t="s">
        <v>26</v>
      </c>
      <c r="F58" s="212" t="s">
        <v>179</v>
      </c>
      <c r="G58" s="213">
        <v>28665</v>
      </c>
      <c r="H58" s="215">
        <v>0</v>
      </c>
      <c r="I58" s="215">
        <v>25</v>
      </c>
      <c r="J58" s="215">
        <v>822.69</v>
      </c>
      <c r="K58" s="215">
        <v>871.42</v>
      </c>
      <c r="L58" s="214">
        <v>1569.77</v>
      </c>
      <c r="M58" s="215">
        <f t="shared" si="6"/>
        <v>3288.88</v>
      </c>
      <c r="N58" s="216">
        <f t="shared" si="5"/>
        <v>25376.12</v>
      </c>
    </row>
    <row r="59" spans="1:16" ht="33.75" customHeight="1" x14ac:dyDescent="0.5">
      <c r="A59" s="211">
        <v>52</v>
      </c>
      <c r="B59" s="212" t="s">
        <v>67</v>
      </c>
      <c r="C59" s="212" t="s">
        <v>216</v>
      </c>
      <c r="D59" s="212" t="s">
        <v>157</v>
      </c>
      <c r="E59" s="212" t="s">
        <v>19</v>
      </c>
      <c r="F59" s="212" t="s">
        <v>179</v>
      </c>
      <c r="G59" s="213">
        <v>28000</v>
      </c>
      <c r="H59" s="215">
        <v>0</v>
      </c>
      <c r="I59" s="215">
        <v>25</v>
      </c>
      <c r="J59" s="215">
        <v>803.6</v>
      </c>
      <c r="K59" s="215">
        <v>851.2</v>
      </c>
      <c r="L59" s="214">
        <v>0</v>
      </c>
      <c r="M59" s="215">
        <f t="shared" si="6"/>
        <v>1679.8000000000002</v>
      </c>
      <c r="N59" s="216">
        <f t="shared" si="5"/>
        <v>26320.2</v>
      </c>
    </row>
    <row r="60" spans="1:16" ht="33.75" customHeight="1" x14ac:dyDescent="0.5">
      <c r="A60" s="211">
        <v>53</v>
      </c>
      <c r="B60" s="212" t="s">
        <v>70</v>
      </c>
      <c r="C60" s="212" t="s">
        <v>215</v>
      </c>
      <c r="D60" s="221" t="s">
        <v>49</v>
      </c>
      <c r="E60" s="212" t="s">
        <v>19</v>
      </c>
      <c r="F60" s="212" t="s">
        <v>178</v>
      </c>
      <c r="G60" s="213">
        <v>26500</v>
      </c>
      <c r="H60" s="215">
        <v>0</v>
      </c>
      <c r="I60" s="215">
        <v>25</v>
      </c>
      <c r="J60" s="215">
        <v>760.55</v>
      </c>
      <c r="K60" s="215">
        <v>805.6</v>
      </c>
      <c r="L60" s="214">
        <v>0</v>
      </c>
      <c r="M60" s="215">
        <f t="shared" si="6"/>
        <v>1591.15</v>
      </c>
      <c r="N60" s="216">
        <f t="shared" si="5"/>
        <v>24908.85</v>
      </c>
    </row>
    <row r="61" spans="1:16" ht="33.75" customHeight="1" x14ac:dyDescent="0.5">
      <c r="A61" s="211">
        <v>54</v>
      </c>
      <c r="B61" s="212" t="s">
        <v>71</v>
      </c>
      <c r="C61" s="212" t="s">
        <v>195</v>
      </c>
      <c r="D61" s="212" t="s">
        <v>72</v>
      </c>
      <c r="E61" s="212" t="s">
        <v>19</v>
      </c>
      <c r="F61" s="212" t="s">
        <v>179</v>
      </c>
      <c r="G61" s="213">
        <v>25000</v>
      </c>
      <c r="H61" s="215">
        <v>0</v>
      </c>
      <c r="I61" s="215">
        <v>25</v>
      </c>
      <c r="J61" s="215">
        <v>717.5</v>
      </c>
      <c r="K61" s="215">
        <v>760</v>
      </c>
      <c r="L61" s="214">
        <v>0</v>
      </c>
      <c r="M61" s="215">
        <f t="shared" si="6"/>
        <v>1502.5</v>
      </c>
      <c r="N61" s="216">
        <f t="shared" si="5"/>
        <v>23497.5</v>
      </c>
    </row>
    <row r="62" spans="1:16" ht="33.75" customHeight="1" x14ac:dyDescent="0.5">
      <c r="A62" s="211">
        <v>55</v>
      </c>
      <c r="B62" s="212" t="s">
        <v>378</v>
      </c>
      <c r="C62" s="212" t="s">
        <v>195</v>
      </c>
      <c r="D62" s="212" t="s">
        <v>85</v>
      </c>
      <c r="E62" s="212" t="s">
        <v>19</v>
      </c>
      <c r="F62" s="212" t="s">
        <v>178</v>
      </c>
      <c r="G62" s="213">
        <v>25000</v>
      </c>
      <c r="H62" s="215">
        <v>0</v>
      </c>
      <c r="I62" s="215">
        <v>25</v>
      </c>
      <c r="J62" s="215">
        <v>717.5</v>
      </c>
      <c r="K62" s="215">
        <v>760</v>
      </c>
      <c r="L62" s="214">
        <v>0</v>
      </c>
      <c r="M62" s="215">
        <f t="shared" si="6"/>
        <v>1502.5</v>
      </c>
      <c r="N62" s="216">
        <f t="shared" si="5"/>
        <v>23497.5</v>
      </c>
      <c r="O62" s="202"/>
      <c r="P62" s="202"/>
    </row>
    <row r="63" spans="1:16" ht="33.75" customHeight="1" x14ac:dyDescent="0.5">
      <c r="A63" s="211">
        <v>56</v>
      </c>
      <c r="B63" s="212" t="s">
        <v>263</v>
      </c>
      <c r="C63" s="212" t="s">
        <v>260</v>
      </c>
      <c r="D63" s="212" t="s">
        <v>261</v>
      </c>
      <c r="E63" s="212" t="s">
        <v>19</v>
      </c>
      <c r="F63" s="212" t="s">
        <v>179</v>
      </c>
      <c r="G63" s="213">
        <v>25000</v>
      </c>
      <c r="H63" s="215">
        <v>0</v>
      </c>
      <c r="I63" s="215">
        <v>25</v>
      </c>
      <c r="J63" s="215">
        <v>717.5</v>
      </c>
      <c r="K63" s="215">
        <v>760</v>
      </c>
      <c r="L63" s="214">
        <v>1587.38</v>
      </c>
      <c r="M63" s="215">
        <f t="shared" si="6"/>
        <v>3089.88</v>
      </c>
      <c r="N63" s="216">
        <f t="shared" si="5"/>
        <v>21910.12</v>
      </c>
      <c r="O63" s="202"/>
      <c r="P63" s="202"/>
    </row>
    <row r="64" spans="1:16" ht="33.75" customHeight="1" x14ac:dyDescent="0.5">
      <c r="A64" s="211">
        <v>57</v>
      </c>
      <c r="B64" s="212" t="s">
        <v>343</v>
      </c>
      <c r="C64" s="212" t="s">
        <v>196</v>
      </c>
      <c r="D64" s="212" t="s">
        <v>74</v>
      </c>
      <c r="E64" s="212" t="s">
        <v>19</v>
      </c>
      <c r="F64" s="212" t="s">
        <v>179</v>
      </c>
      <c r="G64" s="213">
        <v>25000</v>
      </c>
      <c r="H64" s="215">
        <v>0</v>
      </c>
      <c r="I64" s="215">
        <v>25</v>
      </c>
      <c r="J64" s="215">
        <v>717.5</v>
      </c>
      <c r="K64" s="215">
        <v>760</v>
      </c>
      <c r="L64" s="214">
        <v>0</v>
      </c>
      <c r="M64" s="215">
        <v>1502.5</v>
      </c>
      <c r="N64" s="216">
        <f t="shared" si="5"/>
        <v>23497.5</v>
      </c>
      <c r="O64" s="202"/>
      <c r="P64" s="202"/>
    </row>
    <row r="65" spans="1:16" ht="33.75" customHeight="1" x14ac:dyDescent="0.5">
      <c r="A65" s="211">
        <v>58</v>
      </c>
      <c r="B65" s="212" t="s">
        <v>390</v>
      </c>
      <c r="C65" s="212" t="s">
        <v>391</v>
      </c>
      <c r="D65" s="212" t="s">
        <v>57</v>
      </c>
      <c r="E65" s="212" t="s">
        <v>19</v>
      </c>
      <c r="F65" s="212" t="s">
        <v>178</v>
      </c>
      <c r="G65" s="213">
        <v>25000</v>
      </c>
      <c r="H65" s="215">
        <v>0</v>
      </c>
      <c r="I65" s="215">
        <v>25</v>
      </c>
      <c r="J65" s="215">
        <v>717.5</v>
      </c>
      <c r="K65" s="215">
        <v>760</v>
      </c>
      <c r="L65" s="214">
        <v>0</v>
      </c>
      <c r="M65" s="215">
        <v>1502.5</v>
      </c>
      <c r="N65" s="216">
        <f t="shared" ref="N65" si="9">+G65-M65</f>
        <v>23497.5</v>
      </c>
      <c r="O65" s="202"/>
      <c r="P65" s="202"/>
    </row>
    <row r="66" spans="1:16" ht="33.75" customHeight="1" x14ac:dyDescent="0.5">
      <c r="A66" s="211">
        <v>59</v>
      </c>
      <c r="B66" s="212" t="s">
        <v>373</v>
      </c>
      <c r="C66" s="212" t="s">
        <v>225</v>
      </c>
      <c r="D66" s="212" t="s">
        <v>44</v>
      </c>
      <c r="E66" s="212" t="s">
        <v>19</v>
      </c>
      <c r="F66" s="212" t="s">
        <v>179</v>
      </c>
      <c r="G66" s="213">
        <v>25000</v>
      </c>
      <c r="H66" s="215">
        <v>0</v>
      </c>
      <c r="I66" s="215">
        <v>25</v>
      </c>
      <c r="J66" s="215">
        <v>717.5</v>
      </c>
      <c r="K66" s="215">
        <v>760</v>
      </c>
      <c r="L66" s="214">
        <v>0</v>
      </c>
      <c r="M66" s="215">
        <v>1502.5</v>
      </c>
      <c r="N66" s="216">
        <f t="shared" si="5"/>
        <v>23497.5</v>
      </c>
      <c r="O66" s="202"/>
      <c r="P66" s="202"/>
    </row>
    <row r="67" spans="1:16" ht="33.75" customHeight="1" x14ac:dyDescent="0.5">
      <c r="A67" s="211">
        <v>60</v>
      </c>
      <c r="B67" s="212" t="s">
        <v>401</v>
      </c>
      <c r="C67" s="212" t="s">
        <v>195</v>
      </c>
      <c r="D67" s="212" t="s">
        <v>63</v>
      </c>
      <c r="E67" s="212" t="s">
        <v>19</v>
      </c>
      <c r="F67" s="212" t="s">
        <v>178</v>
      </c>
      <c r="G67" s="213">
        <v>25000</v>
      </c>
      <c r="H67" s="215">
        <v>0</v>
      </c>
      <c r="I67" s="215">
        <v>25</v>
      </c>
      <c r="J67" s="215">
        <v>717.5</v>
      </c>
      <c r="K67" s="215">
        <v>760</v>
      </c>
      <c r="L67" s="214">
        <v>0</v>
      </c>
      <c r="M67" s="215">
        <v>1502.5</v>
      </c>
      <c r="N67" s="216">
        <f t="shared" si="5"/>
        <v>23497.5</v>
      </c>
      <c r="O67" s="202"/>
      <c r="P67" s="202"/>
    </row>
    <row r="68" spans="1:16" ht="33.75" customHeight="1" x14ac:dyDescent="0.5">
      <c r="A68" s="211">
        <v>61</v>
      </c>
      <c r="B68" s="212" t="s">
        <v>73</v>
      </c>
      <c r="C68" s="212" t="s">
        <v>200</v>
      </c>
      <c r="D68" s="212" t="s">
        <v>72</v>
      </c>
      <c r="E68" s="212" t="s">
        <v>26</v>
      </c>
      <c r="F68" s="212" t="s">
        <v>179</v>
      </c>
      <c r="G68" s="213">
        <v>23546.25</v>
      </c>
      <c r="H68" s="215">
        <v>0</v>
      </c>
      <c r="I68" s="215">
        <v>25</v>
      </c>
      <c r="J68" s="215">
        <v>675.78</v>
      </c>
      <c r="K68" s="215">
        <v>715.81</v>
      </c>
      <c r="L68" s="214">
        <v>0</v>
      </c>
      <c r="M68" s="215">
        <f t="shared" ref="M68:M82" si="10">+H68+I68+J68+K68+L68</f>
        <v>1416.59</v>
      </c>
      <c r="N68" s="216">
        <f t="shared" si="5"/>
        <v>22129.66</v>
      </c>
    </row>
    <row r="69" spans="1:16" ht="33.75" customHeight="1" x14ac:dyDescent="0.5">
      <c r="A69" s="211">
        <v>62</v>
      </c>
      <c r="B69" s="212" t="s">
        <v>76</v>
      </c>
      <c r="C69" s="212" t="s">
        <v>225</v>
      </c>
      <c r="D69" s="212" t="s">
        <v>44</v>
      </c>
      <c r="E69" s="212" t="s">
        <v>19</v>
      </c>
      <c r="F69" s="212" t="s">
        <v>179</v>
      </c>
      <c r="G69" s="213">
        <v>23000</v>
      </c>
      <c r="H69" s="215">
        <v>0</v>
      </c>
      <c r="I69" s="215">
        <v>25</v>
      </c>
      <c r="J69" s="215">
        <v>660.1</v>
      </c>
      <c r="K69" s="215">
        <v>699.2</v>
      </c>
      <c r="L69" s="214">
        <v>0</v>
      </c>
      <c r="M69" s="215">
        <f t="shared" si="10"/>
        <v>1384.3000000000002</v>
      </c>
      <c r="N69" s="216">
        <f t="shared" si="5"/>
        <v>21615.7</v>
      </c>
    </row>
    <row r="70" spans="1:16" ht="33.75" customHeight="1" x14ac:dyDescent="0.5">
      <c r="A70" s="211">
        <v>63</v>
      </c>
      <c r="B70" s="212" t="s">
        <v>262</v>
      </c>
      <c r="C70" s="212" t="s">
        <v>195</v>
      </c>
      <c r="D70" s="212" t="s">
        <v>79</v>
      </c>
      <c r="E70" s="212" t="s">
        <v>19</v>
      </c>
      <c r="F70" s="212" t="s">
        <v>178</v>
      </c>
      <c r="G70" s="213">
        <v>21934</v>
      </c>
      <c r="H70" s="215">
        <v>0</v>
      </c>
      <c r="I70" s="215">
        <v>25</v>
      </c>
      <c r="J70" s="215">
        <v>629.51</v>
      </c>
      <c r="K70" s="215">
        <v>666.79</v>
      </c>
      <c r="L70" s="214">
        <v>0</v>
      </c>
      <c r="M70" s="215">
        <f t="shared" si="10"/>
        <v>1321.3</v>
      </c>
      <c r="N70" s="216">
        <f t="shared" si="5"/>
        <v>20612.7</v>
      </c>
    </row>
    <row r="71" spans="1:16" ht="33.75" customHeight="1" x14ac:dyDescent="0.5">
      <c r="A71" s="211">
        <v>64</v>
      </c>
      <c r="B71" s="212" t="s">
        <v>80</v>
      </c>
      <c r="C71" s="212" t="s">
        <v>215</v>
      </c>
      <c r="D71" s="221" t="s">
        <v>49</v>
      </c>
      <c r="E71" s="212" t="s">
        <v>19</v>
      </c>
      <c r="F71" s="212" t="s">
        <v>178</v>
      </c>
      <c r="G71" s="213">
        <v>21175</v>
      </c>
      <c r="H71" s="215">
        <v>0</v>
      </c>
      <c r="I71" s="215">
        <v>25</v>
      </c>
      <c r="J71" s="215">
        <v>607.72</v>
      </c>
      <c r="K71" s="215">
        <v>643.72</v>
      </c>
      <c r="L71" s="214">
        <v>0</v>
      </c>
      <c r="M71" s="215">
        <f t="shared" si="10"/>
        <v>1276.44</v>
      </c>
      <c r="N71" s="216">
        <f t="shared" si="5"/>
        <v>19898.560000000001</v>
      </c>
    </row>
    <row r="72" spans="1:16" ht="33.75" customHeight="1" x14ac:dyDescent="0.5">
      <c r="A72" s="211">
        <v>65</v>
      </c>
      <c r="B72" s="212" t="s">
        <v>189</v>
      </c>
      <c r="C72" s="212" t="s">
        <v>215</v>
      </c>
      <c r="D72" s="221" t="s">
        <v>49</v>
      </c>
      <c r="E72" s="212" t="s">
        <v>19</v>
      </c>
      <c r="F72" s="212" t="s">
        <v>178</v>
      </c>
      <c r="G72" s="213">
        <v>21175</v>
      </c>
      <c r="H72" s="215">
        <v>0</v>
      </c>
      <c r="I72" s="215">
        <v>25</v>
      </c>
      <c r="J72" s="215">
        <v>607.72</v>
      </c>
      <c r="K72" s="215">
        <v>643.72</v>
      </c>
      <c r="L72" s="214">
        <v>0</v>
      </c>
      <c r="M72" s="215">
        <f t="shared" si="10"/>
        <v>1276.44</v>
      </c>
      <c r="N72" s="216">
        <f t="shared" si="5"/>
        <v>19898.560000000001</v>
      </c>
      <c r="O72" s="202"/>
      <c r="P72" s="202"/>
    </row>
    <row r="73" spans="1:16" ht="33.75" customHeight="1" x14ac:dyDescent="0.5">
      <c r="A73" s="211">
        <v>66</v>
      </c>
      <c r="B73" s="212" t="s">
        <v>212</v>
      </c>
      <c r="C73" s="212" t="s">
        <v>215</v>
      </c>
      <c r="D73" s="212" t="s">
        <v>49</v>
      </c>
      <c r="E73" s="212" t="s">
        <v>19</v>
      </c>
      <c r="F73" s="212" t="s">
        <v>178</v>
      </c>
      <c r="G73" s="213">
        <v>20000</v>
      </c>
      <c r="H73" s="216">
        <v>0</v>
      </c>
      <c r="I73" s="216">
        <v>25</v>
      </c>
      <c r="J73" s="216">
        <v>574</v>
      </c>
      <c r="K73" s="216">
        <v>608</v>
      </c>
      <c r="L73" s="214">
        <v>0</v>
      </c>
      <c r="M73" s="215">
        <f t="shared" si="10"/>
        <v>1207</v>
      </c>
      <c r="N73" s="216">
        <f t="shared" si="5"/>
        <v>18793</v>
      </c>
    </row>
    <row r="74" spans="1:16" ht="33.75" customHeight="1" x14ac:dyDescent="0.5">
      <c r="A74" s="211">
        <v>67</v>
      </c>
      <c r="B74" s="212" t="s">
        <v>81</v>
      </c>
      <c r="C74" s="212" t="s">
        <v>195</v>
      </c>
      <c r="D74" s="212" t="s">
        <v>79</v>
      </c>
      <c r="E74" s="212" t="s">
        <v>19</v>
      </c>
      <c r="F74" s="212" t="s">
        <v>178</v>
      </c>
      <c r="G74" s="213">
        <v>20000</v>
      </c>
      <c r="H74" s="215">
        <v>0</v>
      </c>
      <c r="I74" s="215">
        <v>25</v>
      </c>
      <c r="J74" s="215">
        <v>574</v>
      </c>
      <c r="K74" s="215">
        <v>608</v>
      </c>
      <c r="L74" s="214">
        <v>0</v>
      </c>
      <c r="M74" s="215">
        <f t="shared" si="10"/>
        <v>1207</v>
      </c>
      <c r="N74" s="216">
        <f t="shared" si="5"/>
        <v>18793</v>
      </c>
    </row>
    <row r="75" spans="1:16" ht="33.75" customHeight="1" x14ac:dyDescent="0.5">
      <c r="A75" s="211">
        <v>68</v>
      </c>
      <c r="B75" s="212" t="s">
        <v>82</v>
      </c>
      <c r="C75" s="212" t="s">
        <v>195</v>
      </c>
      <c r="D75" s="212" t="s">
        <v>63</v>
      </c>
      <c r="E75" s="212" t="s">
        <v>19</v>
      </c>
      <c r="F75" s="212" t="s">
        <v>178</v>
      </c>
      <c r="G75" s="213">
        <v>20000</v>
      </c>
      <c r="H75" s="215">
        <v>0</v>
      </c>
      <c r="I75" s="215">
        <v>25</v>
      </c>
      <c r="J75" s="215">
        <v>574</v>
      </c>
      <c r="K75" s="215">
        <v>608</v>
      </c>
      <c r="L75" s="214">
        <v>0</v>
      </c>
      <c r="M75" s="215">
        <f t="shared" si="10"/>
        <v>1207</v>
      </c>
      <c r="N75" s="216">
        <f t="shared" si="5"/>
        <v>18793</v>
      </c>
      <c r="O75" s="202"/>
      <c r="P75" s="202"/>
    </row>
    <row r="76" spans="1:16" ht="33.75" customHeight="1" x14ac:dyDescent="0.5">
      <c r="A76" s="211">
        <v>69</v>
      </c>
      <c r="B76" s="212" t="s">
        <v>258</v>
      </c>
      <c r="C76" s="212" t="s">
        <v>195</v>
      </c>
      <c r="D76" s="212" t="s">
        <v>63</v>
      </c>
      <c r="E76" s="212" t="s">
        <v>19</v>
      </c>
      <c r="F76" s="212" t="s">
        <v>178</v>
      </c>
      <c r="G76" s="213">
        <v>20000</v>
      </c>
      <c r="H76" s="215">
        <v>0</v>
      </c>
      <c r="I76" s="215">
        <v>25</v>
      </c>
      <c r="J76" s="215">
        <v>574</v>
      </c>
      <c r="K76" s="215">
        <v>608</v>
      </c>
      <c r="L76" s="214">
        <v>0</v>
      </c>
      <c r="M76" s="215">
        <f t="shared" si="10"/>
        <v>1207</v>
      </c>
      <c r="N76" s="216">
        <f t="shared" ref="N76:N105" si="11">+G76-M76</f>
        <v>18793</v>
      </c>
      <c r="O76" s="202"/>
      <c r="P76" s="202"/>
    </row>
    <row r="77" spans="1:16" ht="33.75" customHeight="1" x14ac:dyDescent="0.5">
      <c r="A77" s="211">
        <v>70</v>
      </c>
      <c r="B77" s="212" t="s">
        <v>259</v>
      </c>
      <c r="C77" s="212" t="s">
        <v>195</v>
      </c>
      <c r="D77" s="212" t="s">
        <v>63</v>
      </c>
      <c r="E77" s="212" t="s">
        <v>19</v>
      </c>
      <c r="F77" s="212" t="s">
        <v>178</v>
      </c>
      <c r="G77" s="213">
        <v>20000</v>
      </c>
      <c r="H77" s="215">
        <v>0</v>
      </c>
      <c r="I77" s="215">
        <v>25</v>
      </c>
      <c r="J77" s="215">
        <v>574</v>
      </c>
      <c r="K77" s="215">
        <v>608</v>
      </c>
      <c r="L77" s="214">
        <v>0</v>
      </c>
      <c r="M77" s="215">
        <f t="shared" si="10"/>
        <v>1207</v>
      </c>
      <c r="N77" s="216">
        <f t="shared" si="11"/>
        <v>18793</v>
      </c>
      <c r="O77" s="202"/>
      <c r="P77" s="202"/>
    </row>
    <row r="78" spans="1:16" ht="33.75" customHeight="1" x14ac:dyDescent="0.5">
      <c r="A78" s="211">
        <v>71</v>
      </c>
      <c r="B78" s="212" t="s">
        <v>90</v>
      </c>
      <c r="C78" s="212" t="s">
        <v>195</v>
      </c>
      <c r="D78" s="212" t="s">
        <v>313</v>
      </c>
      <c r="E78" s="212" t="s">
        <v>19</v>
      </c>
      <c r="F78" s="212" t="s">
        <v>179</v>
      </c>
      <c r="G78" s="213">
        <v>20000</v>
      </c>
      <c r="H78" s="215">
        <v>0</v>
      </c>
      <c r="I78" s="215">
        <v>25</v>
      </c>
      <c r="J78" s="215">
        <v>574</v>
      </c>
      <c r="K78" s="215">
        <v>608</v>
      </c>
      <c r="L78" s="214">
        <v>0</v>
      </c>
      <c r="M78" s="215">
        <f t="shared" si="10"/>
        <v>1207</v>
      </c>
      <c r="N78" s="216">
        <f t="shared" si="11"/>
        <v>18793</v>
      </c>
    </row>
    <row r="79" spans="1:16" ht="33.75" customHeight="1" x14ac:dyDescent="0.5">
      <c r="A79" s="211">
        <v>72</v>
      </c>
      <c r="B79" s="212" t="s">
        <v>364</v>
      </c>
      <c r="C79" s="212" t="s">
        <v>218</v>
      </c>
      <c r="D79" s="212" t="s">
        <v>365</v>
      </c>
      <c r="E79" s="212" t="s">
        <v>19</v>
      </c>
      <c r="F79" s="212" t="s">
        <v>179</v>
      </c>
      <c r="G79" s="213">
        <v>20000</v>
      </c>
      <c r="H79" s="215">
        <v>0</v>
      </c>
      <c r="I79" s="215">
        <v>25</v>
      </c>
      <c r="J79" s="215">
        <v>574</v>
      </c>
      <c r="K79" s="215">
        <v>608</v>
      </c>
      <c r="L79" s="214">
        <v>0</v>
      </c>
      <c r="M79" s="215">
        <f t="shared" si="10"/>
        <v>1207</v>
      </c>
      <c r="N79" s="216">
        <f t="shared" si="11"/>
        <v>18793</v>
      </c>
      <c r="O79" s="202"/>
      <c r="P79" s="202"/>
    </row>
    <row r="80" spans="1:16" ht="33.75" customHeight="1" x14ac:dyDescent="0.5">
      <c r="A80" s="211">
        <v>73</v>
      </c>
      <c r="B80" s="212" t="s">
        <v>383</v>
      </c>
      <c r="C80" s="212" t="s">
        <v>195</v>
      </c>
      <c r="D80" s="212" t="s">
        <v>63</v>
      </c>
      <c r="E80" s="212" t="s">
        <v>19</v>
      </c>
      <c r="F80" s="212" t="s">
        <v>178</v>
      </c>
      <c r="G80" s="213">
        <v>20000</v>
      </c>
      <c r="H80" s="215">
        <v>0</v>
      </c>
      <c r="I80" s="215">
        <v>25</v>
      </c>
      <c r="J80" s="215">
        <v>574</v>
      </c>
      <c r="K80" s="215">
        <v>608</v>
      </c>
      <c r="L80" s="214">
        <v>0</v>
      </c>
      <c r="M80" s="215">
        <f t="shared" si="10"/>
        <v>1207</v>
      </c>
      <c r="N80" s="216">
        <f t="shared" si="11"/>
        <v>18793</v>
      </c>
      <c r="O80" s="202"/>
      <c r="P80" s="202"/>
    </row>
    <row r="81" spans="1:14" ht="33.75" customHeight="1" x14ac:dyDescent="0.5">
      <c r="A81" s="211">
        <v>74</v>
      </c>
      <c r="B81" s="212" t="s">
        <v>84</v>
      </c>
      <c r="C81" s="212" t="s">
        <v>215</v>
      </c>
      <c r="D81" s="212" t="s">
        <v>85</v>
      </c>
      <c r="E81" s="212" t="s">
        <v>19</v>
      </c>
      <c r="F81" s="212" t="s">
        <v>178</v>
      </c>
      <c r="G81" s="213">
        <v>16500</v>
      </c>
      <c r="H81" s="215">
        <v>0</v>
      </c>
      <c r="I81" s="215">
        <v>25</v>
      </c>
      <c r="J81" s="215">
        <v>473.55</v>
      </c>
      <c r="K81" s="215">
        <v>501.6</v>
      </c>
      <c r="L81" s="214">
        <v>0</v>
      </c>
      <c r="M81" s="215">
        <f t="shared" si="10"/>
        <v>1000.1500000000001</v>
      </c>
      <c r="N81" s="216">
        <f t="shared" si="11"/>
        <v>15499.85</v>
      </c>
    </row>
    <row r="82" spans="1:14" ht="33.75" customHeight="1" x14ac:dyDescent="0.5">
      <c r="A82" s="211">
        <v>75</v>
      </c>
      <c r="B82" s="212" t="s">
        <v>88</v>
      </c>
      <c r="C82" s="212" t="s">
        <v>195</v>
      </c>
      <c r="D82" s="212" t="s">
        <v>79</v>
      </c>
      <c r="E82" s="212" t="s">
        <v>19</v>
      </c>
      <c r="F82" s="212" t="s">
        <v>179</v>
      </c>
      <c r="G82" s="213">
        <v>15000</v>
      </c>
      <c r="H82" s="215">
        <v>0</v>
      </c>
      <c r="I82" s="215">
        <v>25</v>
      </c>
      <c r="J82" s="215">
        <v>430.5</v>
      </c>
      <c r="K82" s="215">
        <v>456</v>
      </c>
      <c r="L82" s="214">
        <v>0</v>
      </c>
      <c r="M82" s="215">
        <f t="shared" si="10"/>
        <v>911.5</v>
      </c>
      <c r="N82" s="216">
        <f t="shared" si="11"/>
        <v>14088.5</v>
      </c>
    </row>
    <row r="83" spans="1:14" ht="33.75" customHeight="1" x14ac:dyDescent="0.5">
      <c r="A83" s="211">
        <v>76</v>
      </c>
      <c r="B83" s="212" t="s">
        <v>89</v>
      </c>
      <c r="C83" s="212" t="s">
        <v>195</v>
      </c>
      <c r="D83" s="212" t="s">
        <v>79</v>
      </c>
      <c r="E83" s="212" t="s">
        <v>19</v>
      </c>
      <c r="F83" s="212" t="s">
        <v>179</v>
      </c>
      <c r="G83" s="213">
        <v>15000</v>
      </c>
      <c r="H83" s="215">
        <v>0</v>
      </c>
      <c r="I83" s="215">
        <v>25</v>
      </c>
      <c r="J83" s="215">
        <v>430.5</v>
      </c>
      <c r="K83" s="215">
        <v>456</v>
      </c>
      <c r="L83" s="214">
        <v>0</v>
      </c>
      <c r="M83" s="215">
        <v>911.5</v>
      </c>
      <c r="N83" s="216">
        <f t="shared" si="11"/>
        <v>14088.5</v>
      </c>
    </row>
    <row r="84" spans="1:14" ht="33.75" customHeight="1" x14ac:dyDescent="0.5">
      <c r="A84" s="211">
        <v>77</v>
      </c>
      <c r="B84" s="212" t="s">
        <v>86</v>
      </c>
      <c r="C84" s="212" t="s">
        <v>195</v>
      </c>
      <c r="D84" s="212" t="s">
        <v>79</v>
      </c>
      <c r="E84" s="212" t="s">
        <v>19</v>
      </c>
      <c r="F84" s="212" t="s">
        <v>179</v>
      </c>
      <c r="G84" s="220">
        <v>15000</v>
      </c>
      <c r="H84" s="216">
        <v>0</v>
      </c>
      <c r="I84" s="216">
        <v>25</v>
      </c>
      <c r="J84" s="216">
        <v>430.5</v>
      </c>
      <c r="K84" s="216">
        <v>456</v>
      </c>
      <c r="L84" s="214">
        <v>0</v>
      </c>
      <c r="M84" s="216">
        <f t="shared" ref="M84:M105" si="12">+H84+I84+J84+K84+L84</f>
        <v>911.5</v>
      </c>
      <c r="N84" s="216">
        <f t="shared" si="11"/>
        <v>14088.5</v>
      </c>
    </row>
    <row r="85" spans="1:14" ht="33.75" customHeight="1" x14ac:dyDescent="0.5">
      <c r="A85" s="211">
        <v>78</v>
      </c>
      <c r="B85" s="212" t="s">
        <v>91</v>
      </c>
      <c r="C85" s="212" t="s">
        <v>195</v>
      </c>
      <c r="D85" s="212" t="s">
        <v>79</v>
      </c>
      <c r="E85" s="212" t="s">
        <v>19</v>
      </c>
      <c r="F85" s="212" t="s">
        <v>179</v>
      </c>
      <c r="G85" s="220">
        <v>15000</v>
      </c>
      <c r="H85" s="216">
        <v>0</v>
      </c>
      <c r="I85" s="216">
        <v>25</v>
      </c>
      <c r="J85" s="216">
        <v>430.5</v>
      </c>
      <c r="K85" s="216">
        <v>456</v>
      </c>
      <c r="L85" s="214">
        <v>0</v>
      </c>
      <c r="M85" s="216">
        <f t="shared" si="12"/>
        <v>911.5</v>
      </c>
      <c r="N85" s="216">
        <f t="shared" si="11"/>
        <v>14088.5</v>
      </c>
    </row>
    <row r="86" spans="1:14" ht="33.75" customHeight="1" x14ac:dyDescent="0.5">
      <c r="A86" s="211">
        <v>79</v>
      </c>
      <c r="B86" s="212" t="s">
        <v>87</v>
      </c>
      <c r="C86" s="212" t="s">
        <v>195</v>
      </c>
      <c r="D86" s="212" t="s">
        <v>79</v>
      </c>
      <c r="E86" s="212" t="s">
        <v>19</v>
      </c>
      <c r="F86" s="212" t="s">
        <v>179</v>
      </c>
      <c r="G86" s="213">
        <v>15000</v>
      </c>
      <c r="H86" s="215">
        <v>0</v>
      </c>
      <c r="I86" s="215">
        <v>25</v>
      </c>
      <c r="J86" s="215">
        <v>430.5</v>
      </c>
      <c r="K86" s="215">
        <v>456</v>
      </c>
      <c r="L86" s="214">
        <v>0</v>
      </c>
      <c r="M86" s="215">
        <f t="shared" si="12"/>
        <v>911.5</v>
      </c>
      <c r="N86" s="216">
        <f t="shared" si="11"/>
        <v>14088.5</v>
      </c>
    </row>
    <row r="87" spans="1:14" ht="33.75" customHeight="1" x14ac:dyDescent="0.5">
      <c r="A87" s="211">
        <v>80</v>
      </c>
      <c r="B87" s="212" t="s">
        <v>190</v>
      </c>
      <c r="C87" s="212" t="s">
        <v>195</v>
      </c>
      <c r="D87" s="212" t="s">
        <v>79</v>
      </c>
      <c r="E87" s="212" t="s">
        <v>19</v>
      </c>
      <c r="F87" s="212" t="s">
        <v>179</v>
      </c>
      <c r="G87" s="220">
        <v>15000</v>
      </c>
      <c r="H87" s="216">
        <v>0</v>
      </c>
      <c r="I87" s="216">
        <v>25</v>
      </c>
      <c r="J87" s="216">
        <v>430.5</v>
      </c>
      <c r="K87" s="216">
        <v>456</v>
      </c>
      <c r="L87" s="214">
        <v>0</v>
      </c>
      <c r="M87" s="216">
        <f t="shared" si="12"/>
        <v>911.5</v>
      </c>
      <c r="N87" s="216">
        <f t="shared" si="11"/>
        <v>14088.5</v>
      </c>
    </row>
    <row r="88" spans="1:14" ht="33.75" customHeight="1" x14ac:dyDescent="0.5">
      <c r="A88" s="211">
        <v>81</v>
      </c>
      <c r="B88" s="212" t="s">
        <v>213</v>
      </c>
      <c r="C88" s="212" t="s">
        <v>195</v>
      </c>
      <c r="D88" s="212" t="s">
        <v>79</v>
      </c>
      <c r="E88" s="212" t="s">
        <v>19</v>
      </c>
      <c r="F88" s="212" t="s">
        <v>179</v>
      </c>
      <c r="G88" s="220">
        <v>15000</v>
      </c>
      <c r="H88" s="216">
        <v>0</v>
      </c>
      <c r="I88" s="216">
        <v>25</v>
      </c>
      <c r="J88" s="216">
        <v>430.5</v>
      </c>
      <c r="K88" s="216">
        <v>456</v>
      </c>
      <c r="L88" s="214">
        <v>0</v>
      </c>
      <c r="M88" s="216">
        <f t="shared" si="12"/>
        <v>911.5</v>
      </c>
      <c r="N88" s="216">
        <f t="shared" si="11"/>
        <v>14088.5</v>
      </c>
    </row>
    <row r="89" spans="1:14" ht="33.75" customHeight="1" x14ac:dyDescent="0.5">
      <c r="A89" s="211">
        <v>82</v>
      </c>
      <c r="B89" s="212" t="s">
        <v>191</v>
      </c>
      <c r="C89" s="212" t="s">
        <v>195</v>
      </c>
      <c r="D89" s="212" t="s">
        <v>79</v>
      </c>
      <c r="E89" s="212" t="s">
        <v>19</v>
      </c>
      <c r="F89" s="212" t="s">
        <v>179</v>
      </c>
      <c r="G89" s="213">
        <v>15000</v>
      </c>
      <c r="H89" s="215">
        <v>0</v>
      </c>
      <c r="I89" s="215">
        <v>25</v>
      </c>
      <c r="J89" s="215">
        <v>430.5</v>
      </c>
      <c r="K89" s="215">
        <v>456</v>
      </c>
      <c r="L89" s="214">
        <v>0</v>
      </c>
      <c r="M89" s="215">
        <f t="shared" si="12"/>
        <v>911.5</v>
      </c>
      <c r="N89" s="216">
        <f t="shared" si="11"/>
        <v>14088.5</v>
      </c>
    </row>
    <row r="90" spans="1:14" ht="33.75" customHeight="1" x14ac:dyDescent="0.5">
      <c r="A90" s="211">
        <v>83</v>
      </c>
      <c r="B90" s="212" t="s">
        <v>214</v>
      </c>
      <c r="C90" s="212" t="s">
        <v>195</v>
      </c>
      <c r="D90" s="212" t="s">
        <v>79</v>
      </c>
      <c r="E90" s="212" t="s">
        <v>19</v>
      </c>
      <c r="F90" s="212" t="s">
        <v>179</v>
      </c>
      <c r="G90" s="213">
        <v>15000</v>
      </c>
      <c r="H90" s="215">
        <v>0</v>
      </c>
      <c r="I90" s="215">
        <v>25</v>
      </c>
      <c r="J90" s="215">
        <v>430.5</v>
      </c>
      <c r="K90" s="215">
        <v>456</v>
      </c>
      <c r="L90" s="214">
        <v>0</v>
      </c>
      <c r="M90" s="215">
        <f t="shared" si="12"/>
        <v>911.5</v>
      </c>
      <c r="N90" s="216">
        <f t="shared" si="11"/>
        <v>14088.5</v>
      </c>
    </row>
    <row r="91" spans="1:14" ht="33.75" customHeight="1" x14ac:dyDescent="0.5">
      <c r="A91" s="211">
        <v>84</v>
      </c>
      <c r="B91" s="212" t="s">
        <v>224</v>
      </c>
      <c r="C91" s="212" t="s">
        <v>195</v>
      </c>
      <c r="D91" s="212" t="s">
        <v>79</v>
      </c>
      <c r="E91" s="212" t="s">
        <v>19</v>
      </c>
      <c r="F91" s="212" t="s">
        <v>179</v>
      </c>
      <c r="G91" s="213">
        <v>15000</v>
      </c>
      <c r="H91" s="216">
        <v>0</v>
      </c>
      <c r="I91" s="216">
        <v>25</v>
      </c>
      <c r="J91" s="216">
        <v>430.5</v>
      </c>
      <c r="K91" s="216">
        <v>456</v>
      </c>
      <c r="L91" s="214">
        <v>0</v>
      </c>
      <c r="M91" s="215">
        <f t="shared" si="12"/>
        <v>911.5</v>
      </c>
      <c r="N91" s="216">
        <f t="shared" si="11"/>
        <v>14088.5</v>
      </c>
    </row>
    <row r="92" spans="1:14" ht="33.75" customHeight="1" x14ac:dyDescent="0.5">
      <c r="A92" s="211">
        <v>85</v>
      </c>
      <c r="B92" s="212" t="s">
        <v>356</v>
      </c>
      <c r="C92" s="212" t="s">
        <v>195</v>
      </c>
      <c r="D92" s="212" t="s">
        <v>63</v>
      </c>
      <c r="E92" s="212" t="s">
        <v>19</v>
      </c>
      <c r="F92" s="212" t="s">
        <v>179</v>
      </c>
      <c r="G92" s="213">
        <v>15000</v>
      </c>
      <c r="H92" s="216">
        <v>0</v>
      </c>
      <c r="I92" s="216">
        <v>25</v>
      </c>
      <c r="J92" s="216">
        <v>430.5</v>
      </c>
      <c r="K92" s="216">
        <v>456</v>
      </c>
      <c r="L92" s="214">
        <v>0</v>
      </c>
      <c r="M92" s="215">
        <f t="shared" si="12"/>
        <v>911.5</v>
      </c>
      <c r="N92" s="216">
        <f t="shared" si="11"/>
        <v>14088.5</v>
      </c>
    </row>
    <row r="93" spans="1:14" ht="33.75" customHeight="1" x14ac:dyDescent="0.5">
      <c r="A93" s="211">
        <v>86</v>
      </c>
      <c r="B93" s="212" t="s">
        <v>367</v>
      </c>
      <c r="C93" s="212" t="s">
        <v>195</v>
      </c>
      <c r="D93" s="212" t="s">
        <v>79</v>
      </c>
      <c r="E93" s="212" t="s">
        <v>19</v>
      </c>
      <c r="F93" s="212" t="s">
        <v>179</v>
      </c>
      <c r="G93" s="213">
        <v>15000</v>
      </c>
      <c r="H93" s="216">
        <v>0</v>
      </c>
      <c r="I93" s="216">
        <v>25</v>
      </c>
      <c r="J93" s="216">
        <v>430.5</v>
      </c>
      <c r="K93" s="216">
        <v>456</v>
      </c>
      <c r="L93" s="214">
        <v>0</v>
      </c>
      <c r="M93" s="215">
        <f t="shared" si="12"/>
        <v>911.5</v>
      </c>
      <c r="N93" s="216">
        <f t="shared" si="11"/>
        <v>14088.5</v>
      </c>
    </row>
    <row r="94" spans="1:14" ht="33.75" customHeight="1" x14ac:dyDescent="0.5">
      <c r="A94" s="211">
        <v>87</v>
      </c>
      <c r="B94" s="212" t="s">
        <v>368</v>
      </c>
      <c r="C94" s="212" t="s">
        <v>195</v>
      </c>
      <c r="D94" s="212" t="s">
        <v>79</v>
      </c>
      <c r="E94" s="212" t="s">
        <v>19</v>
      </c>
      <c r="F94" s="212" t="s">
        <v>179</v>
      </c>
      <c r="G94" s="213">
        <v>15000</v>
      </c>
      <c r="H94" s="216">
        <v>0</v>
      </c>
      <c r="I94" s="216">
        <v>25</v>
      </c>
      <c r="J94" s="216">
        <v>430.5</v>
      </c>
      <c r="K94" s="216">
        <v>456</v>
      </c>
      <c r="L94" s="214">
        <v>0</v>
      </c>
      <c r="M94" s="215">
        <f t="shared" si="12"/>
        <v>911.5</v>
      </c>
      <c r="N94" s="216">
        <f t="shared" si="11"/>
        <v>14088.5</v>
      </c>
    </row>
    <row r="95" spans="1:14" ht="33.75" customHeight="1" x14ac:dyDescent="0.5">
      <c r="A95" s="211">
        <v>88</v>
      </c>
      <c r="B95" s="212" t="s">
        <v>369</v>
      </c>
      <c r="C95" s="212" t="s">
        <v>195</v>
      </c>
      <c r="D95" s="212" t="s">
        <v>79</v>
      </c>
      <c r="E95" s="212" t="s">
        <v>19</v>
      </c>
      <c r="F95" s="212" t="s">
        <v>179</v>
      </c>
      <c r="G95" s="213">
        <v>15000</v>
      </c>
      <c r="H95" s="216">
        <v>0</v>
      </c>
      <c r="I95" s="216">
        <v>25</v>
      </c>
      <c r="J95" s="216">
        <v>430.5</v>
      </c>
      <c r="K95" s="216">
        <v>456</v>
      </c>
      <c r="L95" s="214">
        <v>0</v>
      </c>
      <c r="M95" s="215">
        <f t="shared" si="12"/>
        <v>911.5</v>
      </c>
      <c r="N95" s="216">
        <f t="shared" si="11"/>
        <v>14088.5</v>
      </c>
    </row>
    <row r="96" spans="1:14" ht="33.75" customHeight="1" x14ac:dyDescent="0.5">
      <c r="A96" s="211">
        <v>89</v>
      </c>
      <c r="B96" s="212" t="s">
        <v>370</v>
      </c>
      <c r="C96" s="212" t="s">
        <v>195</v>
      </c>
      <c r="D96" s="212" t="s">
        <v>79</v>
      </c>
      <c r="E96" s="212" t="s">
        <v>19</v>
      </c>
      <c r="F96" s="212" t="s">
        <v>179</v>
      </c>
      <c r="G96" s="213">
        <v>15000</v>
      </c>
      <c r="H96" s="216">
        <v>0</v>
      </c>
      <c r="I96" s="216">
        <v>25</v>
      </c>
      <c r="J96" s="216">
        <v>430.5</v>
      </c>
      <c r="K96" s="216">
        <v>456</v>
      </c>
      <c r="L96" s="214">
        <v>0</v>
      </c>
      <c r="M96" s="215">
        <f t="shared" si="12"/>
        <v>911.5</v>
      </c>
      <c r="N96" s="216">
        <f t="shared" si="11"/>
        <v>14088.5</v>
      </c>
    </row>
    <row r="97" spans="1:16" ht="33.75" customHeight="1" x14ac:dyDescent="0.5">
      <c r="A97" s="211">
        <v>90</v>
      </c>
      <c r="B97" s="212" t="s">
        <v>379</v>
      </c>
      <c r="C97" s="212" t="s">
        <v>195</v>
      </c>
      <c r="D97" s="212" t="s">
        <v>79</v>
      </c>
      <c r="E97" s="212" t="s">
        <v>19</v>
      </c>
      <c r="F97" s="212" t="s">
        <v>179</v>
      </c>
      <c r="G97" s="213">
        <v>15000</v>
      </c>
      <c r="H97" s="216">
        <v>0</v>
      </c>
      <c r="I97" s="216">
        <v>25</v>
      </c>
      <c r="J97" s="216">
        <v>430.5</v>
      </c>
      <c r="K97" s="216">
        <v>456</v>
      </c>
      <c r="L97" s="214">
        <v>0</v>
      </c>
      <c r="M97" s="215">
        <f t="shared" si="12"/>
        <v>911.5</v>
      </c>
      <c r="N97" s="216">
        <f t="shared" si="11"/>
        <v>14088.5</v>
      </c>
    </row>
    <row r="98" spans="1:16" ht="33.75" customHeight="1" x14ac:dyDescent="0.5">
      <c r="A98" s="211">
        <v>91</v>
      </c>
      <c r="B98" s="212" t="s">
        <v>380</v>
      </c>
      <c r="C98" s="212" t="s">
        <v>195</v>
      </c>
      <c r="D98" s="212" t="s">
        <v>79</v>
      </c>
      <c r="E98" s="212" t="s">
        <v>19</v>
      </c>
      <c r="F98" s="212" t="s">
        <v>179</v>
      </c>
      <c r="G98" s="213">
        <v>15000</v>
      </c>
      <c r="H98" s="216">
        <v>0</v>
      </c>
      <c r="I98" s="216">
        <v>25</v>
      </c>
      <c r="J98" s="216">
        <v>430.5</v>
      </c>
      <c r="K98" s="216">
        <v>456</v>
      </c>
      <c r="L98" s="214">
        <v>0</v>
      </c>
      <c r="M98" s="215">
        <f t="shared" si="12"/>
        <v>911.5</v>
      </c>
      <c r="N98" s="216">
        <f t="shared" si="11"/>
        <v>14088.5</v>
      </c>
    </row>
    <row r="99" spans="1:16" ht="33.75" customHeight="1" x14ac:dyDescent="0.5">
      <c r="A99" s="211">
        <v>92</v>
      </c>
      <c r="B99" s="212" t="s">
        <v>381</v>
      </c>
      <c r="C99" s="212" t="s">
        <v>195</v>
      </c>
      <c r="D99" s="212" t="s">
        <v>79</v>
      </c>
      <c r="E99" s="212" t="s">
        <v>19</v>
      </c>
      <c r="F99" s="212" t="s">
        <v>179</v>
      </c>
      <c r="G99" s="213">
        <v>15000</v>
      </c>
      <c r="H99" s="216">
        <v>0</v>
      </c>
      <c r="I99" s="216">
        <v>25</v>
      </c>
      <c r="J99" s="216">
        <v>430.5</v>
      </c>
      <c r="K99" s="216">
        <v>456</v>
      </c>
      <c r="L99" s="214">
        <v>0</v>
      </c>
      <c r="M99" s="215">
        <f t="shared" si="12"/>
        <v>911.5</v>
      </c>
      <c r="N99" s="216">
        <f t="shared" si="11"/>
        <v>14088.5</v>
      </c>
    </row>
    <row r="100" spans="1:16" ht="33.75" customHeight="1" x14ac:dyDescent="0.5">
      <c r="A100" s="211">
        <v>93</v>
      </c>
      <c r="B100" s="212" t="s">
        <v>382</v>
      </c>
      <c r="C100" s="212" t="s">
        <v>195</v>
      </c>
      <c r="D100" s="212" t="s">
        <v>63</v>
      </c>
      <c r="E100" s="212" t="s">
        <v>19</v>
      </c>
      <c r="F100" s="212" t="s">
        <v>178</v>
      </c>
      <c r="G100" s="213">
        <v>15000</v>
      </c>
      <c r="H100" s="216">
        <v>0</v>
      </c>
      <c r="I100" s="216">
        <v>25</v>
      </c>
      <c r="J100" s="216">
        <v>430.5</v>
      </c>
      <c r="K100" s="216">
        <v>456</v>
      </c>
      <c r="L100" s="214">
        <v>0</v>
      </c>
      <c r="M100" s="215">
        <f t="shared" si="12"/>
        <v>911.5</v>
      </c>
      <c r="N100" s="216">
        <f t="shared" si="11"/>
        <v>14088.5</v>
      </c>
    </row>
    <row r="101" spans="1:16" ht="33.75" customHeight="1" x14ac:dyDescent="0.5">
      <c r="A101" s="211">
        <v>94</v>
      </c>
      <c r="B101" s="212" t="s">
        <v>371</v>
      </c>
      <c r="C101" s="212" t="s">
        <v>195</v>
      </c>
      <c r="D101" s="212" t="s">
        <v>79</v>
      </c>
      <c r="E101" s="212" t="s">
        <v>19</v>
      </c>
      <c r="F101" s="212" t="s">
        <v>178</v>
      </c>
      <c r="G101" s="213">
        <v>15000</v>
      </c>
      <c r="H101" s="216">
        <v>0</v>
      </c>
      <c r="I101" s="216">
        <v>25</v>
      </c>
      <c r="J101" s="216">
        <v>430.5</v>
      </c>
      <c r="K101" s="216">
        <v>456</v>
      </c>
      <c r="L101" s="214">
        <v>0</v>
      </c>
      <c r="M101" s="215">
        <f t="shared" si="12"/>
        <v>911.5</v>
      </c>
      <c r="N101" s="216">
        <f t="shared" si="11"/>
        <v>14088.5</v>
      </c>
    </row>
    <row r="102" spans="1:16" ht="33.75" customHeight="1" x14ac:dyDescent="0.5">
      <c r="A102" s="211">
        <v>95</v>
      </c>
      <c r="B102" s="212" t="s">
        <v>392</v>
      </c>
      <c r="C102" s="212" t="s">
        <v>195</v>
      </c>
      <c r="D102" s="212" t="s">
        <v>63</v>
      </c>
      <c r="E102" s="212" t="s">
        <v>19</v>
      </c>
      <c r="F102" s="212" t="s">
        <v>179</v>
      </c>
      <c r="G102" s="213">
        <v>15000</v>
      </c>
      <c r="H102" s="216">
        <v>0</v>
      </c>
      <c r="I102" s="216">
        <v>25</v>
      </c>
      <c r="J102" s="216">
        <v>430.5</v>
      </c>
      <c r="K102" s="216">
        <v>456</v>
      </c>
      <c r="L102" s="214">
        <v>0</v>
      </c>
      <c r="M102" s="215">
        <f t="shared" ref="M102" si="13">+H102+I102+J102+K102+L102</f>
        <v>911.5</v>
      </c>
      <c r="N102" s="216">
        <f t="shared" ref="N102" si="14">+G102-M102</f>
        <v>14088.5</v>
      </c>
    </row>
    <row r="103" spans="1:16" ht="33.75" customHeight="1" x14ac:dyDescent="0.5">
      <c r="A103" s="211">
        <v>96</v>
      </c>
      <c r="B103" s="212" t="s">
        <v>393</v>
      </c>
      <c r="C103" s="212" t="s">
        <v>195</v>
      </c>
      <c r="D103" s="212" t="s">
        <v>63</v>
      </c>
      <c r="E103" s="212" t="s">
        <v>19</v>
      </c>
      <c r="F103" s="212" t="s">
        <v>179</v>
      </c>
      <c r="G103" s="213">
        <v>15000</v>
      </c>
      <c r="H103" s="216">
        <v>0</v>
      </c>
      <c r="I103" s="216">
        <v>25</v>
      </c>
      <c r="J103" s="216">
        <v>430.5</v>
      </c>
      <c r="K103" s="216">
        <v>456</v>
      </c>
      <c r="L103" s="214">
        <v>0</v>
      </c>
      <c r="M103" s="215">
        <f t="shared" ref="M103" si="15">+H103+I103+J103+K103+L103</f>
        <v>911.5</v>
      </c>
      <c r="N103" s="216">
        <f t="shared" ref="N103" si="16">+G103-M103</f>
        <v>14088.5</v>
      </c>
    </row>
    <row r="104" spans="1:16" ht="33.75" customHeight="1" x14ac:dyDescent="0.5">
      <c r="A104" s="211">
        <v>97</v>
      </c>
      <c r="B104" s="212" t="s">
        <v>394</v>
      </c>
      <c r="C104" s="212" t="s">
        <v>195</v>
      </c>
      <c r="D104" s="212" t="s">
        <v>63</v>
      </c>
      <c r="E104" s="212" t="s">
        <v>19</v>
      </c>
      <c r="F104" s="212" t="s">
        <v>178</v>
      </c>
      <c r="G104" s="213">
        <v>15000</v>
      </c>
      <c r="H104" s="216">
        <v>0</v>
      </c>
      <c r="I104" s="216">
        <v>25</v>
      </c>
      <c r="J104" s="216">
        <v>430.5</v>
      </c>
      <c r="K104" s="216">
        <v>456</v>
      </c>
      <c r="L104" s="214">
        <v>0</v>
      </c>
      <c r="M104" s="215">
        <f t="shared" ref="M104" si="17">+H104+I104+J104+K104+L104</f>
        <v>911.5</v>
      </c>
      <c r="N104" s="216">
        <f t="shared" ref="N104" si="18">+G104-M104</f>
        <v>14088.5</v>
      </c>
    </row>
    <row r="105" spans="1:16" ht="33.75" customHeight="1" x14ac:dyDescent="0.5">
      <c r="A105" s="211">
        <v>98</v>
      </c>
      <c r="B105" s="212" t="s">
        <v>92</v>
      </c>
      <c r="C105" s="212" t="s">
        <v>195</v>
      </c>
      <c r="D105" s="212" t="s">
        <v>79</v>
      </c>
      <c r="E105" s="212" t="s">
        <v>19</v>
      </c>
      <c r="F105" s="212" t="s">
        <v>179</v>
      </c>
      <c r="G105" s="220">
        <v>12000</v>
      </c>
      <c r="H105" s="216">
        <v>0</v>
      </c>
      <c r="I105" s="216">
        <v>25</v>
      </c>
      <c r="J105" s="216">
        <v>344.4</v>
      </c>
      <c r="K105" s="216">
        <v>364.8</v>
      </c>
      <c r="L105" s="214">
        <v>5030</v>
      </c>
      <c r="M105" s="216">
        <f t="shared" si="12"/>
        <v>5764.2</v>
      </c>
      <c r="N105" s="216">
        <f t="shared" si="11"/>
        <v>6235.8</v>
      </c>
    </row>
    <row r="106" spans="1:16" ht="33.75" customHeight="1" x14ac:dyDescent="0.5">
      <c r="A106" s="222" t="s">
        <v>182</v>
      </c>
      <c r="B106" s="223"/>
      <c r="C106" s="223"/>
      <c r="D106" s="223"/>
      <c r="E106" s="223"/>
      <c r="F106" s="224"/>
      <c r="G106" s="225">
        <f t="shared" ref="G106:N106" si="19">SUM(G8:G105)</f>
        <v>3288995.25</v>
      </c>
      <c r="H106" s="226">
        <f t="shared" si="19"/>
        <v>124650.09999999998</v>
      </c>
      <c r="I106" s="226">
        <f t="shared" si="19"/>
        <v>2450</v>
      </c>
      <c r="J106" s="226">
        <f t="shared" si="19"/>
        <v>94394.170000000013</v>
      </c>
      <c r="K106" s="226">
        <f t="shared" si="19"/>
        <v>97766.87000000001</v>
      </c>
      <c r="L106" s="210">
        <f t="shared" si="19"/>
        <v>40953.32</v>
      </c>
      <c r="M106" s="210">
        <f t="shared" si="19"/>
        <v>360214.46</v>
      </c>
      <c r="N106" s="210">
        <f t="shared" si="19"/>
        <v>2928780.790000001</v>
      </c>
    </row>
    <row r="108" spans="1:16" ht="15" customHeight="1" x14ac:dyDescent="0.35"/>
    <row r="109" spans="1:16" ht="33.75" customHeight="1" thickBot="1" x14ac:dyDescent="0.55000000000000004">
      <c r="A109" s="227"/>
      <c r="B109" s="228"/>
      <c r="C109" s="229"/>
      <c r="D109" s="229"/>
      <c r="E109" s="229"/>
      <c r="F109" s="229"/>
      <c r="G109" s="230"/>
      <c r="H109" s="231"/>
      <c r="I109" s="231"/>
      <c r="J109" s="231"/>
      <c r="K109" s="232"/>
      <c r="L109" s="233"/>
      <c r="M109" s="233"/>
      <c r="N109" s="233"/>
    </row>
    <row r="110" spans="1:16" ht="33.75" customHeight="1" x14ac:dyDescent="0.5">
      <c r="A110" s="227"/>
      <c r="B110" s="234" t="s">
        <v>93</v>
      </c>
      <c r="C110" s="229"/>
      <c r="D110" s="229"/>
      <c r="E110" s="229"/>
      <c r="F110" s="229"/>
      <c r="G110" s="230"/>
      <c r="H110" s="235" t="s">
        <v>94</v>
      </c>
      <c r="I110" s="235"/>
      <c r="J110" s="235"/>
      <c r="K110" s="232"/>
      <c r="L110" s="233"/>
      <c r="M110" s="233"/>
      <c r="N110" s="233"/>
    </row>
    <row r="111" spans="1:16" ht="33.75" customHeight="1" x14ac:dyDescent="0.5">
      <c r="B111" s="234" t="s">
        <v>183</v>
      </c>
      <c r="G111" s="236"/>
      <c r="H111" s="235" t="s">
        <v>95</v>
      </c>
      <c r="I111" s="235"/>
      <c r="J111" s="237"/>
      <c r="L111" s="236"/>
      <c r="M111" s="236"/>
    </row>
    <row r="112" spans="1:16" ht="33.75" customHeight="1" x14ac:dyDescent="0.35">
      <c r="G112" s="236"/>
      <c r="L112" s="236"/>
      <c r="M112" s="236"/>
      <c r="O112" s="239"/>
      <c r="P112" s="239"/>
    </row>
    <row r="113" spans="15:16" ht="33.75" customHeight="1" x14ac:dyDescent="0.35">
      <c r="O113" s="239"/>
      <c r="P113" s="239"/>
    </row>
  </sheetData>
  <mergeCells count="4">
    <mergeCell ref="A3:N3"/>
    <mergeCell ref="A4:N4"/>
    <mergeCell ref="A5:N5"/>
    <mergeCell ref="A1:N1"/>
  </mergeCells>
  <printOptions horizontalCentered="1"/>
  <pageMargins left="0.25" right="0.25" top="0.27" bottom="0.38" header="0.17" footer="0.26"/>
  <pageSetup paperSize="5" scale="3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view="pageBreakPreview" topLeftCell="A28" zoomScale="51" zoomScaleNormal="51" zoomScaleSheetLayoutView="51" workbookViewId="0">
      <selection activeCell="B33" sqref="B33"/>
    </sheetView>
  </sheetViews>
  <sheetFormatPr baseColWidth="10" defaultColWidth="11.42578125" defaultRowHeight="46.5" customHeight="1" x14ac:dyDescent="0.3"/>
  <cols>
    <col min="1" max="1" width="11.140625" style="24" customWidth="1"/>
    <col min="2" max="2" width="75" style="72" customWidth="1"/>
    <col min="3" max="3" width="116" customWidth="1"/>
    <col min="4" max="4" width="54.7109375" customWidth="1"/>
    <col min="5" max="5" width="18.85546875" customWidth="1"/>
    <col min="6" max="6" width="21.28515625" customWidth="1"/>
    <col min="7" max="7" width="22.140625" style="199" customWidth="1"/>
    <col min="8" max="8" width="22" customWidth="1"/>
    <col min="9" max="9" width="17.140625" customWidth="1"/>
    <col min="10" max="10" width="21.5703125" customWidth="1"/>
    <col min="11" max="11" width="22" customWidth="1"/>
    <col min="12" max="12" width="24.7109375" style="93" customWidth="1"/>
    <col min="13" max="13" width="33.7109375" style="93" customWidth="1"/>
    <col min="14" max="14" width="42.85546875" style="93" customWidth="1"/>
  </cols>
  <sheetData>
    <row r="1" spans="1:14" s="255" customFormat="1" ht="46.5" customHeight="1" x14ac:dyDescent="0.5"/>
    <row r="2" spans="1:14" ht="30" customHeight="1" x14ac:dyDescent="0.25">
      <c r="A2" s="126"/>
      <c r="B2" s="68"/>
      <c r="C2" s="2"/>
      <c r="D2" s="2"/>
      <c r="E2" s="2"/>
      <c r="F2" s="2"/>
      <c r="G2" s="187"/>
      <c r="H2" s="2"/>
      <c r="I2" s="2"/>
      <c r="J2" s="2"/>
      <c r="K2" s="2"/>
      <c r="L2" s="89"/>
      <c r="M2" s="89"/>
      <c r="N2" s="89"/>
    </row>
    <row r="3" spans="1:14" ht="9" customHeight="1" x14ac:dyDescent="0.25">
      <c r="A3" s="127"/>
      <c r="B3" s="106"/>
      <c r="C3" s="89"/>
      <c r="D3" s="89"/>
      <c r="E3" s="89"/>
      <c r="F3" s="89"/>
      <c r="G3" s="187"/>
      <c r="H3" s="89"/>
      <c r="I3" s="89"/>
      <c r="J3" s="89"/>
      <c r="K3" s="89"/>
      <c r="L3" s="89"/>
      <c r="M3" s="89"/>
      <c r="N3" s="89"/>
    </row>
    <row r="4" spans="1:14" ht="21.75" customHeight="1" x14ac:dyDescent="0.2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4" ht="31.5" customHeight="1" x14ac:dyDescent="0.25">
      <c r="A5" s="254" t="s">
        <v>409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254"/>
    </row>
    <row r="6" spans="1:14" ht="36" customHeight="1" x14ac:dyDescent="0.25">
      <c r="A6" s="253" t="s">
        <v>314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</row>
    <row r="7" spans="1:14" ht="28.5" customHeight="1" x14ac:dyDescent="0.45">
      <c r="A7" s="256"/>
      <c r="B7" s="256"/>
      <c r="C7" s="256"/>
      <c r="D7" s="256"/>
      <c r="E7" s="256"/>
      <c r="F7" s="256"/>
      <c r="G7" s="256"/>
      <c r="H7" s="256"/>
      <c r="I7" s="256"/>
      <c r="J7" s="256"/>
      <c r="K7" s="256"/>
      <c r="L7" s="256"/>
      <c r="M7" s="256"/>
      <c r="N7" s="256"/>
    </row>
    <row r="8" spans="1:14" ht="46.5" customHeight="1" x14ac:dyDescent="0.45">
      <c r="A8" s="35" t="s">
        <v>1</v>
      </c>
      <c r="B8" s="35" t="s">
        <v>2</v>
      </c>
      <c r="C8" s="6" t="s">
        <v>3</v>
      </c>
      <c r="D8" s="6" t="s">
        <v>4</v>
      </c>
      <c r="E8" s="146" t="s">
        <v>5</v>
      </c>
      <c r="F8" s="146" t="s">
        <v>177</v>
      </c>
      <c r="G8" s="188" t="s">
        <v>181</v>
      </c>
      <c r="H8" s="147" t="s">
        <v>6</v>
      </c>
      <c r="I8" s="146" t="s">
        <v>7</v>
      </c>
      <c r="J8" s="147" t="s">
        <v>8</v>
      </c>
      <c r="K8" s="146" t="s">
        <v>9</v>
      </c>
      <c r="L8" s="7" t="s">
        <v>10</v>
      </c>
      <c r="M8" s="7" t="s">
        <v>11</v>
      </c>
      <c r="N8" s="186" t="s">
        <v>12</v>
      </c>
    </row>
    <row r="9" spans="1:14" ht="34.5" customHeight="1" x14ac:dyDescent="0.45">
      <c r="A9" s="141" t="s">
        <v>315</v>
      </c>
      <c r="B9" s="121" t="s">
        <v>20</v>
      </c>
      <c r="C9" s="99" t="s">
        <v>219</v>
      </c>
      <c r="D9" s="99" t="s">
        <v>24</v>
      </c>
      <c r="E9" s="100" t="s">
        <v>188</v>
      </c>
      <c r="F9" s="100" t="s">
        <v>179</v>
      </c>
      <c r="G9" s="189">
        <v>100000</v>
      </c>
      <c r="H9" s="183">
        <v>11708.59</v>
      </c>
      <c r="I9" s="184">
        <v>25</v>
      </c>
      <c r="J9" s="184">
        <v>2870</v>
      </c>
      <c r="K9" s="184">
        <v>3040</v>
      </c>
      <c r="L9" s="177">
        <v>1587.38</v>
      </c>
      <c r="M9" s="177">
        <f t="shared" ref="M9:M41" si="0">+H9+I9+J9+K9+L9</f>
        <v>19230.97</v>
      </c>
      <c r="N9" s="178">
        <f t="shared" ref="N9:N19" si="1">+G9-M9</f>
        <v>80769.03</v>
      </c>
    </row>
    <row r="10" spans="1:14" s="95" customFormat="1" ht="34.5" customHeight="1" x14ac:dyDescent="0.45">
      <c r="A10" s="141" t="s">
        <v>316</v>
      </c>
      <c r="B10" s="104" t="s">
        <v>17</v>
      </c>
      <c r="C10" s="102" t="s">
        <v>225</v>
      </c>
      <c r="D10" s="104" t="s">
        <v>25</v>
      </c>
      <c r="E10" s="102" t="s">
        <v>188</v>
      </c>
      <c r="F10" s="102" t="s">
        <v>178</v>
      </c>
      <c r="G10" s="190">
        <v>100000</v>
      </c>
      <c r="H10" s="131">
        <v>12105.44</v>
      </c>
      <c r="I10" s="105">
        <v>25</v>
      </c>
      <c r="J10" s="105">
        <v>2870</v>
      </c>
      <c r="K10" s="105">
        <v>3040</v>
      </c>
      <c r="L10" s="179">
        <v>0</v>
      </c>
      <c r="M10" s="179">
        <f t="shared" si="0"/>
        <v>18040.440000000002</v>
      </c>
      <c r="N10" s="180">
        <f t="shared" si="1"/>
        <v>81959.56</v>
      </c>
    </row>
    <row r="11" spans="1:14" ht="34.5" customHeight="1" x14ac:dyDescent="0.45">
      <c r="A11" s="141" t="s">
        <v>317</v>
      </c>
      <c r="B11" s="123" t="s">
        <v>237</v>
      </c>
      <c r="C11" s="100" t="s">
        <v>238</v>
      </c>
      <c r="D11" s="100" t="s">
        <v>25</v>
      </c>
      <c r="E11" s="100" t="s">
        <v>188</v>
      </c>
      <c r="F11" s="100" t="s">
        <v>178</v>
      </c>
      <c r="G11" s="191">
        <v>90000</v>
      </c>
      <c r="H11" s="183">
        <v>9753.19</v>
      </c>
      <c r="I11" s="184">
        <v>25</v>
      </c>
      <c r="J11" s="184">
        <v>2583</v>
      </c>
      <c r="K11" s="184">
        <v>2736</v>
      </c>
      <c r="L11" s="177">
        <v>0</v>
      </c>
      <c r="M11" s="177">
        <f>+H11+I11+J11+K11+L11</f>
        <v>15097.19</v>
      </c>
      <c r="N11" s="32">
        <f>+G11-M11</f>
        <v>74902.81</v>
      </c>
    </row>
    <row r="12" spans="1:14" ht="34.5" customHeight="1" x14ac:dyDescent="0.45">
      <c r="A12" s="141" t="s">
        <v>318</v>
      </c>
      <c r="B12" s="121" t="s">
        <v>22</v>
      </c>
      <c r="C12" s="100" t="s">
        <v>196</v>
      </c>
      <c r="D12" s="100" t="s">
        <v>24</v>
      </c>
      <c r="E12" s="100" t="s">
        <v>188</v>
      </c>
      <c r="F12" s="100" t="s">
        <v>179</v>
      </c>
      <c r="G12" s="189">
        <v>85000</v>
      </c>
      <c r="H12" s="183">
        <v>8577.06</v>
      </c>
      <c r="I12" s="184">
        <v>25</v>
      </c>
      <c r="J12" s="184">
        <v>2439.5</v>
      </c>
      <c r="K12" s="184">
        <v>2584</v>
      </c>
      <c r="L12" s="177">
        <v>0</v>
      </c>
      <c r="M12" s="177">
        <f t="shared" si="0"/>
        <v>13625.56</v>
      </c>
      <c r="N12" s="32">
        <f t="shared" si="1"/>
        <v>71374.44</v>
      </c>
    </row>
    <row r="13" spans="1:14" ht="34.5" customHeight="1" x14ac:dyDescent="0.45">
      <c r="A13" s="141" t="s">
        <v>319</v>
      </c>
      <c r="B13" s="123" t="s">
        <v>27</v>
      </c>
      <c r="C13" s="100" t="s">
        <v>202</v>
      </c>
      <c r="D13" s="100" t="s">
        <v>24</v>
      </c>
      <c r="E13" s="100" t="s">
        <v>188</v>
      </c>
      <c r="F13" s="100" t="s">
        <v>179</v>
      </c>
      <c r="G13" s="191">
        <v>70000</v>
      </c>
      <c r="H13" s="183">
        <v>4733.5</v>
      </c>
      <c r="I13" s="184">
        <v>25</v>
      </c>
      <c r="J13" s="184">
        <v>2009</v>
      </c>
      <c r="K13" s="184">
        <v>2128</v>
      </c>
      <c r="L13" s="177">
        <v>3174.76</v>
      </c>
      <c r="M13" s="177">
        <f t="shared" si="0"/>
        <v>12070.26</v>
      </c>
      <c r="N13" s="32">
        <f t="shared" si="1"/>
        <v>57929.74</v>
      </c>
    </row>
    <row r="14" spans="1:14" ht="34.5" customHeight="1" x14ac:dyDescent="0.5">
      <c r="A14" s="141" t="s">
        <v>320</v>
      </c>
      <c r="B14" s="212" t="s">
        <v>28</v>
      </c>
      <c r="C14" s="212" t="s">
        <v>232</v>
      </c>
      <c r="D14" s="100" t="s">
        <v>24</v>
      </c>
      <c r="E14" s="100" t="s">
        <v>188</v>
      </c>
      <c r="F14" s="212" t="s">
        <v>178</v>
      </c>
      <c r="G14" s="213">
        <v>70000</v>
      </c>
      <c r="H14" s="183">
        <v>5368.45</v>
      </c>
      <c r="I14" s="184">
        <v>25</v>
      </c>
      <c r="J14" s="184">
        <v>2009</v>
      </c>
      <c r="K14" s="184">
        <v>2128</v>
      </c>
      <c r="L14" s="177">
        <v>0</v>
      </c>
      <c r="M14" s="177">
        <f t="shared" si="0"/>
        <v>9530.4500000000007</v>
      </c>
      <c r="N14" s="32">
        <f t="shared" si="1"/>
        <v>60469.55</v>
      </c>
    </row>
    <row r="15" spans="1:14" ht="34.5" customHeight="1" x14ac:dyDescent="0.45">
      <c r="A15" s="141" t="s">
        <v>321</v>
      </c>
      <c r="B15" s="123" t="s">
        <v>30</v>
      </c>
      <c r="C15" s="100" t="s">
        <v>201</v>
      </c>
      <c r="D15" s="100" t="s">
        <v>25</v>
      </c>
      <c r="E15" s="100" t="s">
        <v>188</v>
      </c>
      <c r="F15" s="100" t="s">
        <v>178</v>
      </c>
      <c r="G15" s="189">
        <v>65000</v>
      </c>
      <c r="H15" s="183">
        <v>4427.55</v>
      </c>
      <c r="I15" s="184">
        <v>25</v>
      </c>
      <c r="J15" s="184">
        <v>1865.5</v>
      </c>
      <c r="K15" s="184">
        <v>1976</v>
      </c>
      <c r="L15" s="177">
        <v>0</v>
      </c>
      <c r="M15" s="177">
        <f t="shared" si="0"/>
        <v>8294.0499999999993</v>
      </c>
      <c r="N15" s="32">
        <f t="shared" si="1"/>
        <v>56705.95</v>
      </c>
    </row>
    <row r="16" spans="1:14" ht="34.5" customHeight="1" x14ac:dyDescent="0.45">
      <c r="A16" s="141" t="s">
        <v>322</v>
      </c>
      <c r="B16" s="124" t="s">
        <v>40</v>
      </c>
      <c r="C16" s="100" t="s">
        <v>203</v>
      </c>
      <c r="D16" s="100" t="s">
        <v>24</v>
      </c>
      <c r="E16" s="100" t="s">
        <v>188</v>
      </c>
      <c r="F16" s="100" t="s">
        <v>179</v>
      </c>
      <c r="G16" s="189">
        <v>60000</v>
      </c>
      <c r="H16" s="183">
        <v>3486.65</v>
      </c>
      <c r="I16" s="184">
        <v>25</v>
      </c>
      <c r="J16" s="184">
        <v>1722</v>
      </c>
      <c r="K16" s="184">
        <v>1824</v>
      </c>
      <c r="L16" s="177">
        <v>0</v>
      </c>
      <c r="M16" s="177">
        <f t="shared" si="0"/>
        <v>7057.65</v>
      </c>
      <c r="N16" s="32">
        <f t="shared" si="1"/>
        <v>52942.35</v>
      </c>
    </row>
    <row r="17" spans="1:14" ht="34.5" customHeight="1" x14ac:dyDescent="0.45">
      <c r="A17" s="141" t="s">
        <v>323</v>
      </c>
      <c r="B17" s="124" t="s">
        <v>384</v>
      </c>
      <c r="C17" s="100" t="s">
        <v>196</v>
      </c>
      <c r="D17" s="100" t="s">
        <v>36</v>
      </c>
      <c r="E17" s="100" t="s">
        <v>188</v>
      </c>
      <c r="F17" s="100" t="s">
        <v>179</v>
      </c>
      <c r="G17" s="189">
        <v>60000</v>
      </c>
      <c r="H17" s="183">
        <v>3486.65</v>
      </c>
      <c r="I17" s="184">
        <v>25</v>
      </c>
      <c r="J17" s="184">
        <v>1722</v>
      </c>
      <c r="K17" s="184">
        <v>1824</v>
      </c>
      <c r="L17" s="177">
        <v>0</v>
      </c>
      <c r="M17" s="177">
        <f t="shared" ref="M17" si="2">+H17+I17+J17+K17+L17</f>
        <v>7057.65</v>
      </c>
      <c r="N17" s="32">
        <f t="shared" ref="N17" si="3">+G17-M17</f>
        <v>52942.35</v>
      </c>
    </row>
    <row r="18" spans="1:14" ht="34.5" customHeight="1" x14ac:dyDescent="0.45">
      <c r="A18" s="141" t="s">
        <v>324</v>
      </c>
      <c r="B18" s="124" t="s">
        <v>312</v>
      </c>
      <c r="C18" s="100" t="s">
        <v>199</v>
      </c>
      <c r="D18" s="100" t="s">
        <v>25</v>
      </c>
      <c r="E18" s="100" t="s">
        <v>188</v>
      </c>
      <c r="F18" s="100" t="s">
        <v>178</v>
      </c>
      <c r="G18" s="189">
        <v>60000</v>
      </c>
      <c r="H18" s="183">
        <v>3486.65</v>
      </c>
      <c r="I18" s="184">
        <v>25</v>
      </c>
      <c r="J18" s="184">
        <v>1722</v>
      </c>
      <c r="K18" s="184">
        <v>1824</v>
      </c>
      <c r="L18" s="177">
        <v>0</v>
      </c>
      <c r="M18" s="177">
        <f t="shared" si="0"/>
        <v>7057.65</v>
      </c>
      <c r="N18" s="32">
        <f t="shared" si="1"/>
        <v>52942.35</v>
      </c>
    </row>
    <row r="19" spans="1:14" ht="34.5" customHeight="1" x14ac:dyDescent="0.45">
      <c r="A19" s="141" t="s">
        <v>325</v>
      </c>
      <c r="B19" s="124" t="s">
        <v>404</v>
      </c>
      <c r="C19" s="100" t="s">
        <v>405</v>
      </c>
      <c r="D19" s="100" t="s">
        <v>25</v>
      </c>
      <c r="E19" s="100" t="s">
        <v>188</v>
      </c>
      <c r="F19" s="100" t="s">
        <v>178</v>
      </c>
      <c r="G19" s="189">
        <v>50000</v>
      </c>
      <c r="H19" s="183">
        <v>1854</v>
      </c>
      <c r="I19" s="184">
        <v>25</v>
      </c>
      <c r="J19" s="184">
        <v>1435</v>
      </c>
      <c r="K19" s="184">
        <v>1520</v>
      </c>
      <c r="L19" s="177">
        <v>0</v>
      </c>
      <c r="M19" s="177">
        <f t="shared" si="0"/>
        <v>4834</v>
      </c>
      <c r="N19" s="32">
        <f t="shared" si="1"/>
        <v>45166</v>
      </c>
    </row>
    <row r="20" spans="1:14" ht="34.5" customHeight="1" x14ac:dyDescent="0.45">
      <c r="A20" s="141" t="s">
        <v>326</v>
      </c>
      <c r="B20" s="130" t="s">
        <v>229</v>
      </c>
      <c r="C20" s="100" t="s">
        <v>199</v>
      </c>
      <c r="D20" s="100" t="s">
        <v>291</v>
      </c>
      <c r="E20" s="100" t="s">
        <v>188</v>
      </c>
      <c r="F20" s="100" t="s">
        <v>179</v>
      </c>
      <c r="G20" s="189">
        <v>48000</v>
      </c>
      <c r="H20" s="183">
        <v>1571.73</v>
      </c>
      <c r="I20" s="184">
        <v>25</v>
      </c>
      <c r="J20" s="184">
        <v>1377.6</v>
      </c>
      <c r="K20" s="184">
        <v>1459.2</v>
      </c>
      <c r="L20" s="177">
        <v>0</v>
      </c>
      <c r="M20" s="177">
        <f t="shared" si="0"/>
        <v>4433.53</v>
      </c>
      <c r="N20" s="32">
        <f t="shared" ref="N20:N37" si="4">+G20-M20</f>
        <v>43566.47</v>
      </c>
    </row>
    <row r="21" spans="1:14" ht="34.5" customHeight="1" x14ac:dyDescent="0.45">
      <c r="A21" s="141" t="s">
        <v>327</v>
      </c>
      <c r="B21" s="124" t="s">
        <v>41</v>
      </c>
      <c r="C21" s="100" t="s">
        <v>220</v>
      </c>
      <c r="D21" s="100" t="s">
        <v>231</v>
      </c>
      <c r="E21" s="100" t="s">
        <v>188</v>
      </c>
      <c r="F21" s="100" t="s">
        <v>178</v>
      </c>
      <c r="G21" s="189">
        <v>45000</v>
      </c>
      <c r="H21" s="183">
        <v>1148.33</v>
      </c>
      <c r="I21" s="184">
        <v>25</v>
      </c>
      <c r="J21" s="184">
        <v>1291.5</v>
      </c>
      <c r="K21" s="184">
        <v>1368</v>
      </c>
      <c r="L21" s="177">
        <v>0</v>
      </c>
      <c r="M21" s="177">
        <f t="shared" si="0"/>
        <v>3832.83</v>
      </c>
      <c r="N21" s="32">
        <f t="shared" si="4"/>
        <v>41167.17</v>
      </c>
    </row>
    <row r="22" spans="1:14" ht="34.5" customHeight="1" x14ac:dyDescent="0.45">
      <c r="A22" s="141" t="s">
        <v>328</v>
      </c>
      <c r="B22" s="102" t="s">
        <v>42</v>
      </c>
      <c r="C22" s="102" t="s">
        <v>198</v>
      </c>
      <c r="D22" s="102" t="s">
        <v>300</v>
      </c>
      <c r="E22" s="100" t="s">
        <v>188</v>
      </c>
      <c r="F22" s="102" t="s">
        <v>179</v>
      </c>
      <c r="G22" s="189">
        <v>45000</v>
      </c>
      <c r="H22" s="183">
        <v>1148.33</v>
      </c>
      <c r="I22" s="105">
        <v>25</v>
      </c>
      <c r="J22" s="105">
        <v>1291.5</v>
      </c>
      <c r="K22" s="105">
        <v>1368</v>
      </c>
      <c r="L22" s="181">
        <v>0</v>
      </c>
      <c r="M22" s="181">
        <f t="shared" si="0"/>
        <v>3832.83</v>
      </c>
      <c r="N22" s="32">
        <f t="shared" si="4"/>
        <v>41167.17</v>
      </c>
    </row>
    <row r="23" spans="1:14" ht="34.5" customHeight="1" x14ac:dyDescent="0.45">
      <c r="A23" s="141" t="s">
        <v>329</v>
      </c>
      <c r="B23" s="124" t="s">
        <v>283</v>
      </c>
      <c r="C23" s="100" t="s">
        <v>284</v>
      </c>
      <c r="D23" s="100" t="s">
        <v>47</v>
      </c>
      <c r="E23" s="100" t="s">
        <v>188</v>
      </c>
      <c r="F23" s="100" t="s">
        <v>178</v>
      </c>
      <c r="G23" s="189">
        <v>45000</v>
      </c>
      <c r="H23" s="183">
        <v>1148.33</v>
      </c>
      <c r="I23" s="184">
        <v>25</v>
      </c>
      <c r="J23" s="184">
        <v>1291.5</v>
      </c>
      <c r="K23" s="184">
        <v>1368</v>
      </c>
      <c r="L23" s="177">
        <v>0</v>
      </c>
      <c r="M23" s="177">
        <f>+H23+I23+J23+K23+L23</f>
        <v>3832.83</v>
      </c>
      <c r="N23" s="32">
        <f t="shared" ref="N23" si="5">+G23-M23</f>
        <v>41167.17</v>
      </c>
    </row>
    <row r="24" spans="1:14" ht="34.5" customHeight="1" x14ac:dyDescent="0.45">
      <c r="A24" s="141" t="s">
        <v>330</v>
      </c>
      <c r="B24" s="124" t="s">
        <v>395</v>
      </c>
      <c r="C24" s="100" t="s">
        <v>202</v>
      </c>
      <c r="D24" s="100" t="s">
        <v>396</v>
      </c>
      <c r="E24" s="100" t="s">
        <v>188</v>
      </c>
      <c r="F24" s="100" t="s">
        <v>178</v>
      </c>
      <c r="G24" s="189">
        <v>45000</v>
      </c>
      <c r="H24" s="183">
        <v>1148.33</v>
      </c>
      <c r="I24" s="184">
        <v>25</v>
      </c>
      <c r="J24" s="184">
        <v>1291.5</v>
      </c>
      <c r="K24" s="184">
        <v>1368</v>
      </c>
      <c r="L24" s="177">
        <v>0</v>
      </c>
      <c r="M24" s="177">
        <f>+H24+I24+J24+K24+L24</f>
        <v>3832.83</v>
      </c>
      <c r="N24" s="32">
        <f t="shared" si="4"/>
        <v>41167.17</v>
      </c>
    </row>
    <row r="25" spans="1:14" ht="34.5" customHeight="1" x14ac:dyDescent="0.45">
      <c r="A25" s="141" t="s">
        <v>331</v>
      </c>
      <c r="B25" s="123" t="s">
        <v>230</v>
      </c>
      <c r="C25" s="100" t="s">
        <v>196</v>
      </c>
      <c r="D25" s="100" t="s">
        <v>36</v>
      </c>
      <c r="E25" s="100" t="s">
        <v>188</v>
      </c>
      <c r="F25" s="100" t="s">
        <v>179</v>
      </c>
      <c r="G25" s="189">
        <v>45000</v>
      </c>
      <c r="H25" s="183">
        <v>1148.33</v>
      </c>
      <c r="I25" s="184">
        <v>25</v>
      </c>
      <c r="J25" s="184">
        <v>1291.5</v>
      </c>
      <c r="K25" s="184">
        <v>1368</v>
      </c>
      <c r="L25" s="177">
        <v>0</v>
      </c>
      <c r="M25" s="177">
        <f>+H25+I25+J25+K25+L25</f>
        <v>3832.83</v>
      </c>
      <c r="N25" s="32">
        <f t="shared" ref="N25" si="6">+G25-M25</f>
        <v>41167.17</v>
      </c>
    </row>
    <row r="26" spans="1:14" ht="34.5" customHeight="1" x14ac:dyDescent="0.45">
      <c r="A26" s="141" t="s">
        <v>332</v>
      </c>
      <c r="B26" s="123" t="s">
        <v>221</v>
      </c>
      <c r="C26" s="100" t="s">
        <v>220</v>
      </c>
      <c r="D26" s="100" t="s">
        <v>36</v>
      </c>
      <c r="E26" s="100" t="s">
        <v>188</v>
      </c>
      <c r="F26" s="100" t="s">
        <v>178</v>
      </c>
      <c r="G26" s="189">
        <v>40000</v>
      </c>
      <c r="H26" s="183">
        <v>442.65</v>
      </c>
      <c r="I26" s="184">
        <v>25</v>
      </c>
      <c r="J26" s="184">
        <v>1148</v>
      </c>
      <c r="K26" s="184">
        <v>1216</v>
      </c>
      <c r="L26" s="177">
        <v>0</v>
      </c>
      <c r="M26" s="177">
        <f t="shared" si="0"/>
        <v>2831.65</v>
      </c>
      <c r="N26" s="32">
        <f t="shared" si="4"/>
        <v>37168.35</v>
      </c>
    </row>
    <row r="27" spans="1:14" ht="34.5" customHeight="1" x14ac:dyDescent="0.45">
      <c r="A27" s="141" t="s">
        <v>333</v>
      </c>
      <c r="B27" s="123" t="s">
        <v>239</v>
      </c>
      <c r="C27" s="100" t="s">
        <v>240</v>
      </c>
      <c r="D27" s="100" t="s">
        <v>245</v>
      </c>
      <c r="E27" s="100" t="s">
        <v>188</v>
      </c>
      <c r="F27" s="100" t="s">
        <v>179</v>
      </c>
      <c r="G27" s="191">
        <v>40000</v>
      </c>
      <c r="H27" s="183">
        <v>204.54</v>
      </c>
      <c r="I27" s="184">
        <v>25</v>
      </c>
      <c r="J27" s="184">
        <v>1148</v>
      </c>
      <c r="K27" s="184">
        <v>1216</v>
      </c>
      <c r="L27" s="177">
        <v>1587.38</v>
      </c>
      <c r="M27" s="177">
        <f t="shared" ref="M27:M35" si="7">+H27+I27+J27+K27+L27</f>
        <v>4180.92</v>
      </c>
      <c r="N27" s="32">
        <f t="shared" ref="N27:N36" si="8">+G27-M27</f>
        <v>35819.08</v>
      </c>
    </row>
    <row r="28" spans="1:14" ht="34.5" customHeight="1" x14ac:dyDescent="0.45">
      <c r="A28" s="141" t="s">
        <v>334</v>
      </c>
      <c r="B28" s="123" t="s">
        <v>241</v>
      </c>
      <c r="C28" s="100" t="s">
        <v>242</v>
      </c>
      <c r="D28" s="100" t="s">
        <v>243</v>
      </c>
      <c r="E28" s="100" t="s">
        <v>188</v>
      </c>
      <c r="F28" s="100" t="s">
        <v>178</v>
      </c>
      <c r="G28" s="191">
        <v>40000</v>
      </c>
      <c r="H28" s="183">
        <v>442.65</v>
      </c>
      <c r="I28" s="184">
        <v>25</v>
      </c>
      <c r="J28" s="184">
        <v>1148</v>
      </c>
      <c r="K28" s="184">
        <v>1216</v>
      </c>
      <c r="L28" s="177">
        <v>0</v>
      </c>
      <c r="M28" s="177">
        <f t="shared" si="7"/>
        <v>2831.65</v>
      </c>
      <c r="N28" s="32">
        <f t="shared" si="8"/>
        <v>37168.35</v>
      </c>
    </row>
    <row r="29" spans="1:14" ht="34.5" customHeight="1" x14ac:dyDescent="0.45">
      <c r="A29" s="141" t="s">
        <v>335</v>
      </c>
      <c r="B29" s="123" t="s">
        <v>269</v>
      </c>
      <c r="C29" s="100" t="s">
        <v>200</v>
      </c>
      <c r="D29" s="100" t="s">
        <v>243</v>
      </c>
      <c r="E29" s="100" t="s">
        <v>188</v>
      </c>
      <c r="F29" s="100" t="s">
        <v>178</v>
      </c>
      <c r="G29" s="191">
        <v>40000</v>
      </c>
      <c r="H29" s="183">
        <v>442.65</v>
      </c>
      <c r="I29" s="184">
        <v>25</v>
      </c>
      <c r="J29" s="184">
        <v>1148</v>
      </c>
      <c r="K29" s="184">
        <v>1216</v>
      </c>
      <c r="L29" s="177">
        <v>0</v>
      </c>
      <c r="M29" s="177">
        <f t="shared" si="7"/>
        <v>2831.65</v>
      </c>
      <c r="N29" s="32">
        <f t="shared" si="8"/>
        <v>37168.35</v>
      </c>
    </row>
    <row r="30" spans="1:14" ht="34.5" customHeight="1" x14ac:dyDescent="0.45">
      <c r="A30" s="141" t="s">
        <v>336</v>
      </c>
      <c r="B30" s="123" t="s">
        <v>185</v>
      </c>
      <c r="C30" s="100" t="s">
        <v>201</v>
      </c>
      <c r="D30" s="100" t="s">
        <v>174</v>
      </c>
      <c r="E30" s="100" t="s">
        <v>188</v>
      </c>
      <c r="F30" s="100" t="s">
        <v>178</v>
      </c>
      <c r="G30" s="189">
        <v>40000</v>
      </c>
      <c r="H30" s="183">
        <v>442.65</v>
      </c>
      <c r="I30" s="184">
        <v>25</v>
      </c>
      <c r="J30" s="184">
        <v>1148</v>
      </c>
      <c r="K30" s="184">
        <v>1216</v>
      </c>
      <c r="L30" s="177">
        <v>0</v>
      </c>
      <c r="M30" s="177">
        <f t="shared" si="7"/>
        <v>2831.65</v>
      </c>
      <c r="N30" s="32">
        <f t="shared" si="8"/>
        <v>37168.35</v>
      </c>
    </row>
    <row r="31" spans="1:14" ht="34.5" customHeight="1" x14ac:dyDescent="0.45">
      <c r="A31" s="141" t="s">
        <v>337</v>
      </c>
      <c r="B31" s="123" t="s">
        <v>374</v>
      </c>
      <c r="C31" s="100" t="s">
        <v>375</v>
      </c>
      <c r="D31" s="100" t="s">
        <v>157</v>
      </c>
      <c r="E31" s="100" t="s">
        <v>188</v>
      </c>
      <c r="F31" s="100" t="s">
        <v>179</v>
      </c>
      <c r="G31" s="189">
        <v>40000</v>
      </c>
      <c r="H31" s="183">
        <v>442.65</v>
      </c>
      <c r="I31" s="184">
        <v>25</v>
      </c>
      <c r="J31" s="184">
        <v>1148</v>
      </c>
      <c r="K31" s="184">
        <v>1216</v>
      </c>
      <c r="L31" s="177">
        <v>0</v>
      </c>
      <c r="M31" s="177">
        <f t="shared" si="7"/>
        <v>2831.65</v>
      </c>
      <c r="N31" s="32">
        <f t="shared" si="8"/>
        <v>37168.35</v>
      </c>
    </row>
    <row r="32" spans="1:14" s="144" customFormat="1" ht="34.5" customHeight="1" x14ac:dyDescent="0.45">
      <c r="A32" s="141" t="s">
        <v>338</v>
      </c>
      <c r="B32" s="123" t="s">
        <v>376</v>
      </c>
      <c r="C32" s="100" t="s">
        <v>375</v>
      </c>
      <c r="D32" s="100" t="s">
        <v>157</v>
      </c>
      <c r="E32" s="100" t="s">
        <v>188</v>
      </c>
      <c r="F32" s="100" t="s">
        <v>179</v>
      </c>
      <c r="G32" s="189">
        <v>40000</v>
      </c>
      <c r="H32" s="183">
        <v>442.65</v>
      </c>
      <c r="I32" s="184">
        <v>25</v>
      </c>
      <c r="J32" s="184">
        <v>1148</v>
      </c>
      <c r="K32" s="184">
        <v>1216</v>
      </c>
      <c r="L32" s="177">
        <v>0</v>
      </c>
      <c r="M32" s="177">
        <f t="shared" si="7"/>
        <v>2831.65</v>
      </c>
      <c r="N32" s="32">
        <f t="shared" si="8"/>
        <v>37168.35</v>
      </c>
    </row>
    <row r="33" spans="1:14" ht="34.5" customHeight="1" x14ac:dyDescent="0.45">
      <c r="A33" s="141" t="s">
        <v>339</v>
      </c>
      <c r="B33" s="123" t="s">
        <v>244</v>
      </c>
      <c r="C33" s="100" t="s">
        <v>196</v>
      </c>
      <c r="D33" s="100" t="s">
        <v>157</v>
      </c>
      <c r="E33" s="100" t="s">
        <v>188</v>
      </c>
      <c r="F33" s="100" t="s">
        <v>179</v>
      </c>
      <c r="G33" s="189">
        <v>40000</v>
      </c>
      <c r="H33" s="183">
        <v>442.65</v>
      </c>
      <c r="I33" s="184">
        <v>25</v>
      </c>
      <c r="J33" s="184">
        <v>1148</v>
      </c>
      <c r="K33" s="184">
        <v>1216</v>
      </c>
      <c r="L33" s="177">
        <v>0</v>
      </c>
      <c r="M33" s="177">
        <f t="shared" ref="M33" si="9">+H33+I33+J33+K33+L33</f>
        <v>2831.65</v>
      </c>
      <c r="N33" s="32">
        <f t="shared" ref="N33" si="10">+G33-M33</f>
        <v>37168.35</v>
      </c>
    </row>
    <row r="34" spans="1:14" ht="34.5" customHeight="1" x14ac:dyDescent="0.45">
      <c r="A34" s="141" t="s">
        <v>340</v>
      </c>
      <c r="B34" s="123" t="s">
        <v>398</v>
      </c>
      <c r="C34" s="100" t="s">
        <v>196</v>
      </c>
      <c r="D34" s="100" t="s">
        <v>157</v>
      </c>
      <c r="E34" s="100" t="s">
        <v>188</v>
      </c>
      <c r="F34" s="100" t="s">
        <v>179</v>
      </c>
      <c r="G34" s="189">
        <v>40000</v>
      </c>
      <c r="H34" s="183">
        <v>442.65</v>
      </c>
      <c r="I34" s="184">
        <v>25</v>
      </c>
      <c r="J34" s="184">
        <v>1148</v>
      </c>
      <c r="K34" s="184">
        <v>1216</v>
      </c>
      <c r="L34" s="177">
        <v>0</v>
      </c>
      <c r="M34" s="177">
        <f t="shared" ref="M34" si="11">+H34+I34+J34+K34+L34</f>
        <v>2831.65</v>
      </c>
      <c r="N34" s="32">
        <f t="shared" ref="N34" si="12">+G34-M34</f>
        <v>37168.35</v>
      </c>
    </row>
    <row r="35" spans="1:14" ht="34.5" customHeight="1" x14ac:dyDescent="0.45">
      <c r="A35" s="141" t="s">
        <v>349</v>
      </c>
      <c r="B35" s="123" t="s">
        <v>345</v>
      </c>
      <c r="C35" s="100" t="s">
        <v>346</v>
      </c>
      <c r="D35" s="100" t="s">
        <v>347</v>
      </c>
      <c r="E35" s="100" t="s">
        <v>188</v>
      </c>
      <c r="F35" s="100" t="s">
        <v>179</v>
      </c>
      <c r="G35" s="189">
        <v>37500</v>
      </c>
      <c r="H35" s="183">
        <v>0</v>
      </c>
      <c r="I35" s="184">
        <v>25</v>
      </c>
      <c r="J35" s="184">
        <v>1076.25</v>
      </c>
      <c r="K35" s="184">
        <v>1140</v>
      </c>
      <c r="L35" s="177">
        <v>1587.38</v>
      </c>
      <c r="M35" s="177">
        <f t="shared" si="7"/>
        <v>3828.63</v>
      </c>
      <c r="N35" s="32">
        <f t="shared" si="8"/>
        <v>33671.370000000003</v>
      </c>
    </row>
    <row r="36" spans="1:14" ht="34.5" customHeight="1" x14ac:dyDescent="0.45">
      <c r="A36" s="141" t="s">
        <v>350</v>
      </c>
      <c r="B36" s="123" t="s">
        <v>348</v>
      </c>
      <c r="C36" s="100" t="s">
        <v>196</v>
      </c>
      <c r="D36" s="100" t="s">
        <v>157</v>
      </c>
      <c r="E36" s="100" t="s">
        <v>188</v>
      </c>
      <c r="F36" s="100" t="s">
        <v>178</v>
      </c>
      <c r="G36" s="189">
        <v>37500</v>
      </c>
      <c r="H36" s="183">
        <v>89.81</v>
      </c>
      <c r="I36" s="184">
        <v>25</v>
      </c>
      <c r="J36" s="184">
        <v>1076.25</v>
      </c>
      <c r="K36" s="184">
        <v>1140</v>
      </c>
      <c r="L36" s="177">
        <v>0</v>
      </c>
      <c r="M36" s="177">
        <v>2331.06</v>
      </c>
      <c r="N36" s="32">
        <f t="shared" si="8"/>
        <v>35168.94</v>
      </c>
    </row>
    <row r="37" spans="1:14" ht="34.5" customHeight="1" x14ac:dyDescent="0.45">
      <c r="A37" s="141" t="s">
        <v>351</v>
      </c>
      <c r="B37" s="124" t="s">
        <v>50</v>
      </c>
      <c r="C37" s="100" t="s">
        <v>202</v>
      </c>
      <c r="D37" s="100" t="s">
        <v>29</v>
      </c>
      <c r="E37" s="100" t="s">
        <v>188</v>
      </c>
      <c r="F37" s="100" t="s">
        <v>179</v>
      </c>
      <c r="G37" s="189">
        <v>35000</v>
      </c>
      <c r="H37" s="183">
        <v>0</v>
      </c>
      <c r="I37" s="184">
        <v>25</v>
      </c>
      <c r="J37" s="184">
        <v>1004.5</v>
      </c>
      <c r="K37" s="184">
        <v>1064</v>
      </c>
      <c r="L37" s="177">
        <v>0</v>
      </c>
      <c r="M37" s="177">
        <f t="shared" si="0"/>
        <v>2093.5</v>
      </c>
      <c r="N37" s="32">
        <f t="shared" si="4"/>
        <v>32906.5</v>
      </c>
    </row>
    <row r="38" spans="1:14" ht="34.5" customHeight="1" x14ac:dyDescent="0.45">
      <c r="A38" s="141" t="s">
        <v>397</v>
      </c>
      <c r="B38" s="129" t="s">
        <v>61</v>
      </c>
      <c r="C38" s="129" t="s">
        <v>193</v>
      </c>
      <c r="D38" s="129" t="s">
        <v>292</v>
      </c>
      <c r="E38" s="100" t="s">
        <v>188</v>
      </c>
      <c r="F38" s="100" t="s">
        <v>178</v>
      </c>
      <c r="G38" s="192">
        <v>35000</v>
      </c>
      <c r="H38" s="184">
        <v>0</v>
      </c>
      <c r="I38" s="184">
        <v>25</v>
      </c>
      <c r="J38" s="184">
        <v>1004.5</v>
      </c>
      <c r="K38" s="184">
        <v>1064</v>
      </c>
      <c r="L38" s="177">
        <v>0</v>
      </c>
      <c r="M38" s="177">
        <f t="shared" si="0"/>
        <v>2093.5</v>
      </c>
      <c r="N38" s="32">
        <f t="shared" ref="N38:N41" si="13">+G38-M38</f>
        <v>32906.5</v>
      </c>
    </row>
    <row r="39" spans="1:14" ht="34.5" customHeight="1" x14ac:dyDescent="0.45">
      <c r="A39" s="141" t="s">
        <v>399</v>
      </c>
      <c r="B39" s="123" t="s">
        <v>65</v>
      </c>
      <c r="C39" s="100" t="s">
        <v>199</v>
      </c>
      <c r="D39" s="100" t="s">
        <v>29</v>
      </c>
      <c r="E39" s="100" t="s">
        <v>188</v>
      </c>
      <c r="F39" s="100" t="s">
        <v>179</v>
      </c>
      <c r="G39" s="192">
        <v>35000</v>
      </c>
      <c r="H39" s="184">
        <v>0</v>
      </c>
      <c r="I39" s="184">
        <v>25</v>
      </c>
      <c r="J39" s="184">
        <v>1004.5</v>
      </c>
      <c r="K39" s="184">
        <v>1064</v>
      </c>
      <c r="L39" s="177">
        <v>0</v>
      </c>
      <c r="M39" s="177">
        <f t="shared" ref="M39" si="14">+H39+I39+J39+K39+L39</f>
        <v>2093.5</v>
      </c>
      <c r="N39" s="32">
        <f t="shared" ref="N39" si="15">+G39-M39</f>
        <v>32906.5</v>
      </c>
    </row>
    <row r="40" spans="1:14" ht="34.5" customHeight="1" x14ac:dyDescent="0.45">
      <c r="A40" s="141" t="s">
        <v>406</v>
      </c>
      <c r="B40" s="123" t="s">
        <v>192</v>
      </c>
      <c r="C40" s="100" t="s">
        <v>201</v>
      </c>
      <c r="D40" s="100" t="s">
        <v>413</v>
      </c>
      <c r="E40" s="100" t="s">
        <v>188</v>
      </c>
      <c r="F40" s="100" t="s">
        <v>178</v>
      </c>
      <c r="G40" s="192">
        <v>30000</v>
      </c>
      <c r="H40" s="184">
        <v>0</v>
      </c>
      <c r="I40" s="184">
        <v>25</v>
      </c>
      <c r="J40" s="184">
        <v>861</v>
      </c>
      <c r="K40" s="184">
        <v>912</v>
      </c>
      <c r="L40" s="177">
        <v>0</v>
      </c>
      <c r="M40" s="177">
        <f t="shared" si="0"/>
        <v>1798</v>
      </c>
      <c r="N40" s="32">
        <f t="shared" si="13"/>
        <v>28202</v>
      </c>
    </row>
    <row r="41" spans="1:14" ht="34.5" customHeight="1" x14ac:dyDescent="0.45">
      <c r="A41" s="141" t="s">
        <v>407</v>
      </c>
      <c r="B41" s="125" t="s">
        <v>186</v>
      </c>
      <c r="C41" s="102" t="s">
        <v>194</v>
      </c>
      <c r="D41" s="101" t="s">
        <v>303</v>
      </c>
      <c r="E41" s="100" t="s">
        <v>188</v>
      </c>
      <c r="F41" s="100" t="s">
        <v>178</v>
      </c>
      <c r="G41" s="192">
        <v>30000</v>
      </c>
      <c r="H41" s="184">
        <v>0</v>
      </c>
      <c r="I41" s="184">
        <v>25</v>
      </c>
      <c r="J41" s="184">
        <v>861</v>
      </c>
      <c r="K41" s="184">
        <v>912</v>
      </c>
      <c r="L41" s="177">
        <v>0</v>
      </c>
      <c r="M41" s="177">
        <f t="shared" si="0"/>
        <v>1798</v>
      </c>
      <c r="N41" s="32">
        <f t="shared" si="13"/>
        <v>28202</v>
      </c>
    </row>
    <row r="42" spans="1:14" ht="46.5" customHeight="1" x14ac:dyDescent="0.45">
      <c r="A42" s="251" t="s">
        <v>182</v>
      </c>
      <c r="B42" s="252"/>
      <c r="C42" s="252"/>
      <c r="D42" s="252"/>
      <c r="E42" s="252"/>
      <c r="F42" s="252"/>
      <c r="G42" s="193">
        <f t="shared" ref="G42:N42" si="16">SUM(G9:G41)</f>
        <v>1683000</v>
      </c>
      <c r="H42" s="185">
        <f t="shared" si="16"/>
        <v>80136.659999999945</v>
      </c>
      <c r="I42" s="185">
        <f t="shared" si="16"/>
        <v>825</v>
      </c>
      <c r="J42" s="185">
        <f t="shared" si="16"/>
        <v>48302.1</v>
      </c>
      <c r="K42" s="185">
        <f t="shared" si="16"/>
        <v>51163.199999999997</v>
      </c>
      <c r="L42" s="182">
        <f t="shared" si="16"/>
        <v>7936.9000000000005</v>
      </c>
      <c r="M42" s="182">
        <f t="shared" si="16"/>
        <v>188363.8599999999</v>
      </c>
      <c r="N42" s="182">
        <f t="shared" si="16"/>
        <v>1494636.1400000006</v>
      </c>
    </row>
    <row r="44" spans="1:14" ht="46.5" customHeight="1" thickBot="1" x14ac:dyDescent="0.55000000000000004">
      <c r="A44" s="44"/>
      <c r="B44" s="107"/>
      <c r="C44" s="108"/>
      <c r="D44" s="108"/>
      <c r="E44" s="108"/>
      <c r="F44" s="108"/>
      <c r="G44" s="194"/>
      <c r="H44" s="110"/>
      <c r="I44" s="110"/>
      <c r="J44" s="110"/>
      <c r="K44" s="111"/>
      <c r="L44" s="111"/>
      <c r="M44" s="111"/>
      <c r="N44" s="43"/>
    </row>
    <row r="45" spans="1:14" ht="46.5" customHeight="1" x14ac:dyDescent="0.5">
      <c r="A45" s="44"/>
      <c r="B45" s="113" t="s">
        <v>93</v>
      </c>
      <c r="C45" s="114"/>
      <c r="D45" s="114"/>
      <c r="E45" s="114"/>
      <c r="F45" s="114"/>
      <c r="G45" s="195"/>
      <c r="H45" s="115" t="s">
        <v>94</v>
      </c>
      <c r="I45" s="115"/>
      <c r="J45" s="115"/>
      <c r="K45" s="116"/>
      <c r="L45" s="117"/>
      <c r="M45" s="111"/>
      <c r="N45" s="43"/>
    </row>
    <row r="46" spans="1:14" ht="33.75" customHeight="1" x14ac:dyDescent="0.5">
      <c r="A46" s="44"/>
      <c r="B46" s="113" t="s">
        <v>183</v>
      </c>
      <c r="C46" s="114"/>
      <c r="D46" s="114"/>
      <c r="E46" s="114"/>
      <c r="F46" s="114"/>
      <c r="G46" s="195"/>
      <c r="H46" s="115" t="s">
        <v>95</v>
      </c>
      <c r="I46" s="115"/>
      <c r="J46" s="116"/>
      <c r="K46" s="115"/>
      <c r="L46" s="117"/>
      <c r="M46" s="111"/>
      <c r="N46" s="43"/>
    </row>
    <row r="47" spans="1:14" ht="46.5" customHeight="1" x14ac:dyDescent="0.45">
      <c r="A47" s="44"/>
      <c r="B47" s="70"/>
      <c r="C47" s="46"/>
      <c r="D47" s="46"/>
      <c r="E47" s="46"/>
      <c r="F47" s="46"/>
      <c r="G47" s="196"/>
      <c r="H47" s="47"/>
      <c r="I47" s="47"/>
      <c r="J47" s="47"/>
      <c r="K47" s="49"/>
      <c r="L47" s="49"/>
      <c r="M47" s="49"/>
      <c r="N47" s="43"/>
    </row>
    <row r="48" spans="1:14" ht="46.5" customHeight="1" x14ac:dyDescent="0.45">
      <c r="A48" s="44"/>
      <c r="B48" s="70"/>
      <c r="C48" s="46"/>
      <c r="D48" s="46"/>
      <c r="E48" s="46"/>
      <c r="F48" s="46"/>
      <c r="G48" s="196"/>
      <c r="H48" s="49"/>
      <c r="I48" s="49"/>
      <c r="J48" s="49"/>
      <c r="K48" s="49"/>
      <c r="L48" s="49"/>
      <c r="M48" s="49"/>
      <c r="N48" s="43"/>
    </row>
    <row r="49" spans="1:14" ht="46.5" customHeight="1" x14ac:dyDescent="0.45">
      <c r="A49" s="44"/>
      <c r="B49" s="70"/>
      <c r="C49" s="46"/>
      <c r="D49" s="46"/>
      <c r="E49" s="46"/>
      <c r="F49" s="46"/>
      <c r="G49" s="196"/>
      <c r="H49" s="49"/>
      <c r="I49" s="49"/>
      <c r="J49" s="49"/>
      <c r="K49" s="49"/>
      <c r="L49" s="49"/>
      <c r="M49" s="49"/>
      <c r="N49" s="43"/>
    </row>
    <row r="50" spans="1:14" ht="46.5" customHeight="1" x14ac:dyDescent="0.4">
      <c r="A50" s="44"/>
      <c r="B50" s="69"/>
      <c r="C50" s="41"/>
      <c r="D50" s="41"/>
      <c r="E50" s="41"/>
      <c r="F50" s="41"/>
      <c r="G50" s="197"/>
      <c r="H50" s="43"/>
      <c r="I50" s="43"/>
      <c r="J50" s="43"/>
      <c r="K50" s="43"/>
      <c r="L50" s="43"/>
      <c r="M50" s="43"/>
      <c r="N50" s="43"/>
    </row>
    <row r="51" spans="1:14" ht="46.5" customHeight="1" x14ac:dyDescent="0.4">
      <c r="A51" s="44"/>
      <c r="B51" s="69"/>
      <c r="C51" s="41"/>
      <c r="D51" s="41"/>
      <c r="E51" s="41"/>
      <c r="F51" s="41"/>
      <c r="G51" s="197"/>
      <c r="H51" s="43"/>
      <c r="I51" s="43"/>
      <c r="J51" s="43"/>
      <c r="K51" s="43"/>
      <c r="L51" s="43"/>
      <c r="M51" s="43"/>
      <c r="N51" s="43"/>
    </row>
    <row r="52" spans="1:14" ht="46.5" customHeight="1" x14ac:dyDescent="0.45">
      <c r="A52" s="128"/>
      <c r="B52" s="71"/>
      <c r="C52" s="52"/>
      <c r="D52" s="52"/>
      <c r="E52" s="52"/>
      <c r="F52" s="52"/>
      <c r="G52" s="198"/>
      <c r="H52" s="53"/>
      <c r="I52" s="53"/>
      <c r="J52" s="53"/>
      <c r="K52" s="53"/>
      <c r="L52" s="145"/>
      <c r="M52" s="145"/>
      <c r="N52" s="145"/>
    </row>
    <row r="53" spans="1:14" ht="46.5" customHeight="1" x14ac:dyDescent="0.45">
      <c r="A53" s="128"/>
      <c r="B53" s="71"/>
      <c r="C53" s="52"/>
      <c r="D53" s="52"/>
      <c r="E53" s="52"/>
      <c r="F53" s="52"/>
      <c r="G53" s="198"/>
      <c r="H53" s="53"/>
      <c r="I53" s="53"/>
      <c r="J53" s="53"/>
      <c r="K53" s="53"/>
      <c r="L53" s="145"/>
      <c r="M53" s="145"/>
      <c r="N53" s="145"/>
    </row>
  </sheetData>
  <sortState xmlns:xlrd2="http://schemas.microsoft.com/office/spreadsheetml/2017/richdata2" ref="A9:N41">
    <sortCondition descending="1" ref="G9:G41"/>
  </sortState>
  <mergeCells count="6">
    <mergeCell ref="A42:F42"/>
    <mergeCell ref="A6:N6"/>
    <mergeCell ref="A5:N5"/>
    <mergeCell ref="A4:N4"/>
    <mergeCell ref="A1:XFD1"/>
    <mergeCell ref="A7:N7"/>
  </mergeCells>
  <phoneticPr fontId="30" type="noConversion"/>
  <printOptions horizontalCentered="1" verticalCentered="1"/>
  <pageMargins left="0.11811023622047245" right="0.23622047244094491" top="0.19685039370078741" bottom="0.11811023622047245" header="0.11811023622047245" footer="0.19685039370078741"/>
  <pageSetup paperSize="5" scale="33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1"/>
  <sheetViews>
    <sheetView view="pageBreakPreview" topLeftCell="A26" zoomScale="59" zoomScaleNormal="59" zoomScaleSheetLayoutView="59" zoomScalePageLayoutView="39" workbookViewId="0">
      <selection activeCell="D19" sqref="D19"/>
    </sheetView>
  </sheetViews>
  <sheetFormatPr baseColWidth="10" defaultColWidth="9.140625" defaultRowHeight="39" customHeight="1" x14ac:dyDescent="0.25"/>
  <cols>
    <col min="1" max="1" width="16.7109375" customWidth="1"/>
    <col min="2" max="2" width="82.140625" customWidth="1"/>
    <col min="3" max="3" width="103.28515625" customWidth="1"/>
    <col min="4" max="4" width="56.7109375" customWidth="1"/>
    <col min="5" max="5" width="34.7109375" customWidth="1"/>
    <col min="6" max="6" width="27.140625" customWidth="1"/>
    <col min="7" max="7" width="28.85546875" style="159" customWidth="1"/>
    <col min="8" max="8" width="30" style="82" customWidth="1"/>
    <col min="9" max="9" width="28" style="159" customWidth="1"/>
    <col min="10" max="10" width="24.5703125" style="82" customWidth="1"/>
    <col min="11" max="11" width="32.5703125" style="82" customWidth="1"/>
    <col min="12" max="12" width="28.5703125" style="82" customWidth="1"/>
    <col min="13" max="13" width="25" style="82" customWidth="1"/>
    <col min="14" max="14" width="37" style="82" customWidth="1"/>
  </cols>
  <sheetData>
    <row r="1" spans="1:14" s="1" customFormat="1" ht="33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164"/>
    </row>
    <row r="2" spans="1:14" s="1" customFormat="1" ht="31.5" customHeight="1" x14ac:dyDescent="0.5">
      <c r="A2" s="2"/>
      <c r="B2" s="2"/>
      <c r="C2" s="2"/>
      <c r="D2" s="2"/>
      <c r="E2" s="2"/>
      <c r="F2" s="2"/>
      <c r="G2" s="152"/>
      <c r="H2" s="73"/>
      <c r="I2" s="152"/>
      <c r="J2" s="73"/>
      <c r="K2" s="73"/>
      <c r="L2" s="73"/>
      <c r="M2" s="73"/>
      <c r="N2" s="73"/>
    </row>
    <row r="3" spans="1:14" s="1" customFormat="1" ht="30" customHeight="1" x14ac:dyDescent="0.5">
      <c r="A3" s="253" t="s">
        <v>0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</row>
    <row r="4" spans="1:14" s="1" customFormat="1" ht="29.25" customHeight="1" x14ac:dyDescent="0.5">
      <c r="A4" s="254" t="s">
        <v>410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4" s="1" customFormat="1" ht="25.5" customHeight="1" x14ac:dyDescent="0.5">
      <c r="A5" s="253" t="s">
        <v>209</v>
      </c>
      <c r="B5" s="253"/>
      <c r="C5" s="253"/>
      <c r="D5" s="253"/>
      <c r="E5" s="253"/>
      <c r="F5" s="253"/>
      <c r="G5" s="253"/>
      <c r="H5" s="253"/>
      <c r="I5" s="253"/>
      <c r="J5" s="253"/>
      <c r="K5" s="253"/>
      <c r="L5" s="253"/>
      <c r="M5" s="253"/>
      <c r="N5" s="253"/>
    </row>
    <row r="6" spans="1:14" s="1" customFormat="1" ht="6" customHeight="1" x14ac:dyDescent="0.5">
      <c r="A6" s="259"/>
      <c r="B6" s="259"/>
      <c r="C6" s="259"/>
      <c r="D6" s="259"/>
      <c r="E6" s="259"/>
      <c r="F6" s="259"/>
      <c r="G6" s="259"/>
      <c r="H6" s="259"/>
      <c r="I6" s="259"/>
      <c r="J6" s="259"/>
      <c r="K6" s="259"/>
      <c r="L6" s="259"/>
      <c r="M6" s="259"/>
      <c r="N6" s="259"/>
    </row>
    <row r="7" spans="1:14" s="1" customFormat="1" ht="56.25" customHeight="1" x14ac:dyDescent="0.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177</v>
      </c>
      <c r="G7" s="165" t="s">
        <v>181</v>
      </c>
      <c r="H7" s="166" t="s">
        <v>6</v>
      </c>
      <c r="I7" s="74" t="s">
        <v>7</v>
      </c>
      <c r="J7" s="166" t="s">
        <v>8</v>
      </c>
      <c r="K7" s="165" t="s">
        <v>9</v>
      </c>
      <c r="L7" s="165" t="s">
        <v>10</v>
      </c>
      <c r="M7" s="165" t="s">
        <v>11</v>
      </c>
      <c r="N7" s="166" t="s">
        <v>12</v>
      </c>
    </row>
    <row r="8" spans="1:14" ht="39" customHeight="1" x14ac:dyDescent="0.45">
      <c r="A8" s="9">
        <v>1</v>
      </c>
      <c r="B8" s="102" t="s">
        <v>107</v>
      </c>
      <c r="C8" s="102" t="s">
        <v>200</v>
      </c>
      <c r="D8" s="102" t="s">
        <v>25</v>
      </c>
      <c r="E8" s="102" t="s">
        <v>26</v>
      </c>
      <c r="F8" s="11" t="s">
        <v>178</v>
      </c>
      <c r="G8" s="75">
        <v>65000</v>
      </c>
      <c r="H8" s="75">
        <v>4427.55</v>
      </c>
      <c r="I8" s="176">
        <v>25</v>
      </c>
      <c r="J8" s="75">
        <v>1865.5</v>
      </c>
      <c r="K8" s="75">
        <v>1976</v>
      </c>
      <c r="L8" s="242">
        <v>7795.79</v>
      </c>
      <c r="M8" s="75">
        <f t="shared" ref="M8" si="0">+H8+I8+J8+K8+L8</f>
        <v>16089.84</v>
      </c>
      <c r="N8" s="75">
        <f t="shared" ref="N8" si="1">+G8-M8</f>
        <v>48910.16</v>
      </c>
    </row>
    <row r="9" spans="1:14" s="4" customFormat="1" ht="54" customHeight="1" x14ac:dyDescent="0.45">
      <c r="A9" s="9">
        <v>2</v>
      </c>
      <c r="B9" s="11" t="s">
        <v>101</v>
      </c>
      <c r="C9" s="11" t="s">
        <v>217</v>
      </c>
      <c r="D9" s="11" t="s">
        <v>102</v>
      </c>
      <c r="E9" s="11" t="s">
        <v>19</v>
      </c>
      <c r="F9" s="11" t="s">
        <v>179</v>
      </c>
      <c r="G9" s="75">
        <v>60000</v>
      </c>
      <c r="H9" s="75">
        <v>3486.65</v>
      </c>
      <c r="I9" s="75">
        <v>25</v>
      </c>
      <c r="J9" s="75">
        <v>1722</v>
      </c>
      <c r="K9" s="75">
        <v>1824</v>
      </c>
      <c r="L9" s="242">
        <v>0</v>
      </c>
      <c r="M9" s="75">
        <f t="shared" ref="M9" si="2">+H9+I9+J9+K9+L9</f>
        <v>7057.65</v>
      </c>
      <c r="N9" s="75">
        <f t="shared" ref="N9" si="3">+G9-M9</f>
        <v>52942.35</v>
      </c>
    </row>
    <row r="10" spans="1:14" s="8" customFormat="1" ht="39" customHeight="1" x14ac:dyDescent="0.45">
      <c r="A10" s="9">
        <v>3</v>
      </c>
      <c r="B10" s="102" t="s">
        <v>106</v>
      </c>
      <c r="C10" s="102" t="s">
        <v>290</v>
      </c>
      <c r="D10" s="102" t="s">
        <v>109</v>
      </c>
      <c r="E10" s="102" t="s">
        <v>26</v>
      </c>
      <c r="F10" s="11" t="s">
        <v>179</v>
      </c>
      <c r="G10" s="75">
        <v>60000</v>
      </c>
      <c r="H10" s="75">
        <v>3486.65</v>
      </c>
      <c r="I10" s="75">
        <v>25</v>
      </c>
      <c r="J10" s="75">
        <v>1722</v>
      </c>
      <c r="K10" s="75">
        <v>1824</v>
      </c>
      <c r="L10" s="242">
        <v>2705.62</v>
      </c>
      <c r="M10" s="75">
        <f t="shared" ref="M10:M46" si="4">+H10+I10+J10+K10+L10</f>
        <v>9763.27</v>
      </c>
      <c r="N10" s="75">
        <f t="shared" ref="N10:N46" si="5">+G10-M10</f>
        <v>50236.729999999996</v>
      </c>
    </row>
    <row r="11" spans="1:14" s="4" customFormat="1" ht="39" customHeight="1" x14ac:dyDescent="0.45">
      <c r="A11" s="9">
        <v>4</v>
      </c>
      <c r="B11" s="102" t="s">
        <v>251</v>
      </c>
      <c r="C11" s="102" t="s">
        <v>296</v>
      </c>
      <c r="D11" s="102" t="s">
        <v>25</v>
      </c>
      <c r="E11" s="102" t="s">
        <v>19</v>
      </c>
      <c r="F11" s="11" t="s">
        <v>178</v>
      </c>
      <c r="G11" s="75">
        <v>60000</v>
      </c>
      <c r="H11" s="75">
        <v>3486.65</v>
      </c>
      <c r="I11" s="75">
        <v>25</v>
      </c>
      <c r="J11" s="75">
        <v>1722</v>
      </c>
      <c r="K11" s="75">
        <v>1824</v>
      </c>
      <c r="L11" s="242">
        <v>0</v>
      </c>
      <c r="M11" s="75">
        <f t="shared" si="4"/>
        <v>7057.65</v>
      </c>
      <c r="N11" s="75">
        <f t="shared" si="5"/>
        <v>52942.35</v>
      </c>
    </row>
    <row r="12" spans="1:14" ht="39" customHeight="1" x14ac:dyDescent="0.45">
      <c r="A12" s="9">
        <v>5</v>
      </c>
      <c r="B12" s="102" t="s">
        <v>249</v>
      </c>
      <c r="C12" s="102" t="s">
        <v>200</v>
      </c>
      <c r="D12" s="102" t="s">
        <v>109</v>
      </c>
      <c r="E12" s="102" t="s">
        <v>26</v>
      </c>
      <c r="F12" s="11" t="s">
        <v>178</v>
      </c>
      <c r="G12" s="75">
        <v>55000</v>
      </c>
      <c r="H12" s="75">
        <v>2559.6799999999998</v>
      </c>
      <c r="I12" s="75">
        <v>25</v>
      </c>
      <c r="J12" s="75">
        <v>1578.5</v>
      </c>
      <c r="K12" s="75">
        <v>1672</v>
      </c>
      <c r="L12" s="242">
        <v>5616.63</v>
      </c>
      <c r="M12" s="75">
        <f t="shared" si="4"/>
        <v>11451.810000000001</v>
      </c>
      <c r="N12" s="75">
        <f t="shared" si="5"/>
        <v>43548.19</v>
      </c>
    </row>
    <row r="13" spans="1:14" ht="39" customHeight="1" x14ac:dyDescent="0.45">
      <c r="A13" s="9">
        <v>6</v>
      </c>
      <c r="B13" s="102" t="s">
        <v>113</v>
      </c>
      <c r="C13" s="102" t="s">
        <v>217</v>
      </c>
      <c r="D13" s="102" t="s">
        <v>109</v>
      </c>
      <c r="E13" s="102" t="s">
        <v>26</v>
      </c>
      <c r="F13" s="11" t="s">
        <v>179</v>
      </c>
      <c r="G13" s="75">
        <v>55000</v>
      </c>
      <c r="H13" s="75">
        <v>2559.6799999999998</v>
      </c>
      <c r="I13" s="75">
        <v>25</v>
      </c>
      <c r="J13" s="75">
        <v>1578.5</v>
      </c>
      <c r="K13" s="75">
        <v>1672</v>
      </c>
      <c r="L13" s="242">
        <v>0</v>
      </c>
      <c r="M13" s="75">
        <f t="shared" ref="M13" si="6">+H13+I13+J13+K13+L13</f>
        <v>5835.18</v>
      </c>
      <c r="N13" s="75">
        <f t="shared" ref="N13" si="7">+G13-M13</f>
        <v>49164.82</v>
      </c>
    </row>
    <row r="14" spans="1:14" ht="39" customHeight="1" x14ac:dyDescent="0.45">
      <c r="A14" s="9">
        <v>7</v>
      </c>
      <c r="B14" s="102" t="s">
        <v>110</v>
      </c>
      <c r="C14" s="102" t="s">
        <v>200</v>
      </c>
      <c r="D14" s="102" t="s">
        <v>109</v>
      </c>
      <c r="E14" s="102" t="s">
        <v>26</v>
      </c>
      <c r="F14" s="11" t="s">
        <v>179</v>
      </c>
      <c r="G14" s="75">
        <v>50000</v>
      </c>
      <c r="H14" s="75">
        <v>1854</v>
      </c>
      <c r="I14" s="75">
        <v>25</v>
      </c>
      <c r="J14" s="75">
        <v>1435</v>
      </c>
      <c r="K14" s="75">
        <v>1520</v>
      </c>
      <c r="L14" s="242">
        <v>4321.22</v>
      </c>
      <c r="M14" s="75">
        <f t="shared" si="4"/>
        <v>9155.2200000000012</v>
      </c>
      <c r="N14" s="75">
        <f t="shared" si="5"/>
        <v>40844.78</v>
      </c>
    </row>
    <row r="15" spans="1:14" ht="39" customHeight="1" x14ac:dyDescent="0.45">
      <c r="A15" s="9">
        <v>8</v>
      </c>
      <c r="B15" s="102" t="s">
        <v>250</v>
      </c>
      <c r="C15" s="102" t="s">
        <v>200</v>
      </c>
      <c r="D15" s="102" t="s">
        <v>109</v>
      </c>
      <c r="E15" s="102" t="s">
        <v>26</v>
      </c>
      <c r="F15" s="11" t="s">
        <v>178</v>
      </c>
      <c r="G15" s="75">
        <v>50000</v>
      </c>
      <c r="H15" s="75">
        <v>1854</v>
      </c>
      <c r="I15" s="75">
        <v>25</v>
      </c>
      <c r="J15" s="75">
        <v>1435</v>
      </c>
      <c r="K15" s="75">
        <v>1520</v>
      </c>
      <c r="L15" s="242">
        <v>400</v>
      </c>
      <c r="M15" s="75">
        <f t="shared" si="4"/>
        <v>5234</v>
      </c>
      <c r="N15" s="75">
        <f t="shared" si="5"/>
        <v>44766</v>
      </c>
    </row>
    <row r="16" spans="1:14" ht="39" customHeight="1" x14ac:dyDescent="0.45">
      <c r="A16" s="9">
        <v>9</v>
      </c>
      <c r="B16" s="102" t="s">
        <v>103</v>
      </c>
      <c r="C16" s="102" t="s">
        <v>217</v>
      </c>
      <c r="D16" s="102" t="s">
        <v>104</v>
      </c>
      <c r="E16" s="102" t="s">
        <v>26</v>
      </c>
      <c r="F16" s="11" t="s">
        <v>178</v>
      </c>
      <c r="G16" s="75">
        <v>45000</v>
      </c>
      <c r="H16" s="75">
        <v>1148.33</v>
      </c>
      <c r="I16" s="75">
        <v>25</v>
      </c>
      <c r="J16" s="75">
        <v>1291.5</v>
      </c>
      <c r="K16" s="75">
        <v>1368</v>
      </c>
      <c r="L16" s="242">
        <v>0</v>
      </c>
      <c r="M16" s="75">
        <f t="shared" si="4"/>
        <v>3832.83</v>
      </c>
      <c r="N16" s="75">
        <f t="shared" si="5"/>
        <v>41167.17</v>
      </c>
    </row>
    <row r="17" spans="1:14" ht="39" customHeight="1" x14ac:dyDescent="0.45">
      <c r="A17" s="9">
        <v>10</v>
      </c>
      <c r="B17" s="102" t="s">
        <v>105</v>
      </c>
      <c r="C17" s="102" t="s">
        <v>217</v>
      </c>
      <c r="D17" s="102" t="s">
        <v>104</v>
      </c>
      <c r="E17" s="102" t="s">
        <v>19</v>
      </c>
      <c r="F17" s="11" t="s">
        <v>179</v>
      </c>
      <c r="G17" s="75">
        <v>45000</v>
      </c>
      <c r="H17" s="75">
        <v>1148.33</v>
      </c>
      <c r="I17" s="75">
        <v>25</v>
      </c>
      <c r="J17" s="75">
        <v>1291.5</v>
      </c>
      <c r="K17" s="75">
        <v>1368</v>
      </c>
      <c r="L17" s="242">
        <v>9692.86</v>
      </c>
      <c r="M17" s="75">
        <f t="shared" si="4"/>
        <v>13525.69</v>
      </c>
      <c r="N17" s="75">
        <f t="shared" si="5"/>
        <v>31474.309999999998</v>
      </c>
    </row>
    <row r="18" spans="1:14" s="72" customFormat="1" ht="39" customHeight="1" x14ac:dyDescent="0.45">
      <c r="A18" s="9">
        <v>11</v>
      </c>
      <c r="B18" s="102" t="s">
        <v>129</v>
      </c>
      <c r="C18" s="102" t="s">
        <v>226</v>
      </c>
      <c r="D18" s="102" t="s">
        <v>282</v>
      </c>
      <c r="E18" s="102" t="s">
        <v>19</v>
      </c>
      <c r="F18" s="102" t="s">
        <v>178</v>
      </c>
      <c r="G18" s="105">
        <v>45000</v>
      </c>
      <c r="H18" s="105">
        <v>1148.33</v>
      </c>
      <c r="I18" s="105">
        <v>25</v>
      </c>
      <c r="J18" s="105">
        <v>1291.5</v>
      </c>
      <c r="K18" s="105">
        <v>1368</v>
      </c>
      <c r="L18" s="242">
        <v>350</v>
      </c>
      <c r="M18" s="105">
        <f>+H18+I18+J18+K18+L18</f>
        <v>4182.83</v>
      </c>
      <c r="N18" s="105">
        <f>+G18-M18</f>
        <v>40817.17</v>
      </c>
    </row>
    <row r="19" spans="1:14" ht="39" customHeight="1" x14ac:dyDescent="0.45">
      <c r="A19" s="9">
        <v>12</v>
      </c>
      <c r="B19" s="102" t="s">
        <v>128</v>
      </c>
      <c r="C19" s="102" t="s">
        <v>200</v>
      </c>
      <c r="D19" s="102" t="s">
        <v>57</v>
      </c>
      <c r="E19" s="102" t="s">
        <v>19</v>
      </c>
      <c r="F19" s="11" t="s">
        <v>178</v>
      </c>
      <c r="G19" s="75">
        <v>45000</v>
      </c>
      <c r="H19" s="75">
        <v>1148.33</v>
      </c>
      <c r="I19" s="75">
        <v>25</v>
      </c>
      <c r="J19" s="75">
        <v>1291.5</v>
      </c>
      <c r="K19" s="75">
        <v>1368</v>
      </c>
      <c r="L19" s="243">
        <v>8879.64</v>
      </c>
      <c r="M19" s="75">
        <f t="shared" ref="M19" si="8">+H19+I19+J19+K19+L19</f>
        <v>12712.47</v>
      </c>
      <c r="N19" s="75">
        <f t="shared" ref="N19" si="9">+G19-M19</f>
        <v>32287.53</v>
      </c>
    </row>
    <row r="20" spans="1:14" s="72" customFormat="1" ht="39" customHeight="1" x14ac:dyDescent="0.45">
      <c r="A20" s="9">
        <v>13</v>
      </c>
      <c r="B20" s="102" t="s">
        <v>264</v>
      </c>
      <c r="C20" s="102" t="s">
        <v>200</v>
      </c>
      <c r="D20" s="102" t="s">
        <v>57</v>
      </c>
      <c r="E20" s="102" t="s">
        <v>19</v>
      </c>
      <c r="F20" s="102" t="s">
        <v>178</v>
      </c>
      <c r="G20" s="105">
        <v>45000</v>
      </c>
      <c r="H20" s="105">
        <v>1148.33</v>
      </c>
      <c r="I20" s="105">
        <v>25</v>
      </c>
      <c r="J20" s="105">
        <v>1291.5</v>
      </c>
      <c r="K20" s="105">
        <v>1368</v>
      </c>
      <c r="L20" s="242">
        <v>0</v>
      </c>
      <c r="M20" s="105">
        <f>+H20+I20+J20+K20+L20</f>
        <v>3832.83</v>
      </c>
      <c r="N20" s="105">
        <f>+G20-M20</f>
        <v>41167.17</v>
      </c>
    </row>
    <row r="21" spans="1:14" ht="39" customHeight="1" x14ac:dyDescent="0.45">
      <c r="A21" s="9">
        <v>14</v>
      </c>
      <c r="B21" s="102" t="s">
        <v>111</v>
      </c>
      <c r="C21" s="102" t="s">
        <v>200</v>
      </c>
      <c r="D21" s="102" t="s">
        <v>112</v>
      </c>
      <c r="E21" s="102" t="s">
        <v>26</v>
      </c>
      <c r="F21" s="11" t="s">
        <v>178</v>
      </c>
      <c r="G21" s="75">
        <v>35000</v>
      </c>
      <c r="H21" s="75">
        <v>0</v>
      </c>
      <c r="I21" s="75">
        <v>25</v>
      </c>
      <c r="J21" s="75">
        <v>1004.5</v>
      </c>
      <c r="K21" s="75">
        <v>1064</v>
      </c>
      <c r="L21" s="242">
        <v>0</v>
      </c>
      <c r="M21" s="75">
        <f t="shared" si="4"/>
        <v>2093.5</v>
      </c>
      <c r="N21" s="75">
        <f t="shared" si="5"/>
        <v>32906.5</v>
      </c>
    </row>
    <row r="22" spans="1:14" ht="39" customHeight="1" x14ac:dyDescent="0.45">
      <c r="A22" s="9">
        <v>15</v>
      </c>
      <c r="B22" s="102" t="s">
        <v>122</v>
      </c>
      <c r="C22" s="102" t="s">
        <v>200</v>
      </c>
      <c r="D22" s="102" t="s">
        <v>115</v>
      </c>
      <c r="E22" s="102" t="s">
        <v>19</v>
      </c>
      <c r="F22" s="11" t="s">
        <v>178</v>
      </c>
      <c r="G22" s="75">
        <v>35000</v>
      </c>
      <c r="H22" s="75">
        <v>0</v>
      </c>
      <c r="I22" s="75">
        <v>25</v>
      </c>
      <c r="J22" s="75">
        <v>1004.5</v>
      </c>
      <c r="K22" s="75">
        <v>1064</v>
      </c>
      <c r="L22" s="242">
        <v>0</v>
      </c>
      <c r="M22" s="75">
        <f t="shared" si="4"/>
        <v>2093.5</v>
      </c>
      <c r="N22" s="75">
        <f t="shared" si="5"/>
        <v>32906.5</v>
      </c>
    </row>
    <row r="23" spans="1:14" ht="39" customHeight="1" x14ac:dyDescent="0.45">
      <c r="A23" s="9">
        <v>16</v>
      </c>
      <c r="B23" s="102" t="s">
        <v>124</v>
      </c>
      <c r="C23" s="102" t="s">
        <v>200</v>
      </c>
      <c r="D23" s="102" t="s">
        <v>115</v>
      </c>
      <c r="E23" s="102" t="s">
        <v>19</v>
      </c>
      <c r="F23" s="11" t="s">
        <v>178</v>
      </c>
      <c r="G23" s="75">
        <v>35000</v>
      </c>
      <c r="H23" s="75">
        <v>0</v>
      </c>
      <c r="I23" s="75">
        <v>25</v>
      </c>
      <c r="J23" s="75">
        <v>1004.5</v>
      </c>
      <c r="K23" s="75">
        <v>1064</v>
      </c>
      <c r="L23" s="242">
        <v>10205.17</v>
      </c>
      <c r="M23" s="75">
        <f t="shared" si="4"/>
        <v>12298.67</v>
      </c>
      <c r="N23" s="75">
        <f t="shared" si="5"/>
        <v>22701.33</v>
      </c>
    </row>
    <row r="24" spans="1:14" ht="39" customHeight="1" x14ac:dyDescent="0.45">
      <c r="A24" s="9">
        <v>17</v>
      </c>
      <c r="B24" s="102" t="s">
        <v>125</v>
      </c>
      <c r="C24" s="102" t="s">
        <v>200</v>
      </c>
      <c r="D24" s="102" t="s">
        <v>126</v>
      </c>
      <c r="E24" s="102" t="s">
        <v>19</v>
      </c>
      <c r="F24" s="11" t="s">
        <v>179</v>
      </c>
      <c r="G24" s="75">
        <v>35000</v>
      </c>
      <c r="H24" s="75">
        <v>0</v>
      </c>
      <c r="I24" s="75">
        <v>25</v>
      </c>
      <c r="J24" s="75">
        <v>1004.5</v>
      </c>
      <c r="K24" s="75">
        <v>1064</v>
      </c>
      <c r="L24" s="242">
        <v>350</v>
      </c>
      <c r="M24" s="75">
        <f t="shared" si="4"/>
        <v>2443.5</v>
      </c>
      <c r="N24" s="75">
        <f t="shared" si="5"/>
        <v>32556.5</v>
      </c>
    </row>
    <row r="25" spans="1:14" ht="39" customHeight="1" x14ac:dyDescent="0.45">
      <c r="A25" s="9">
        <v>18</v>
      </c>
      <c r="B25" s="102" t="s">
        <v>127</v>
      </c>
      <c r="C25" s="102" t="s">
        <v>226</v>
      </c>
      <c r="D25" s="102" t="s">
        <v>57</v>
      </c>
      <c r="E25" s="102" t="s">
        <v>19</v>
      </c>
      <c r="F25" s="11" t="s">
        <v>178</v>
      </c>
      <c r="G25" s="75">
        <v>35000</v>
      </c>
      <c r="H25" s="75">
        <v>0</v>
      </c>
      <c r="I25" s="75">
        <v>25</v>
      </c>
      <c r="J25" s="75">
        <v>1004.5</v>
      </c>
      <c r="K25" s="75">
        <v>1064</v>
      </c>
      <c r="L25" s="242">
        <v>1937.38</v>
      </c>
      <c r="M25" s="75">
        <f t="shared" si="4"/>
        <v>4030.88</v>
      </c>
      <c r="N25" s="75">
        <f t="shared" si="5"/>
        <v>30969.119999999999</v>
      </c>
    </row>
    <row r="26" spans="1:14" ht="39" customHeight="1" x14ac:dyDescent="0.45">
      <c r="A26" s="9">
        <v>19</v>
      </c>
      <c r="B26" s="102" t="s">
        <v>96</v>
      </c>
      <c r="C26" s="102" t="s">
        <v>252</v>
      </c>
      <c r="D26" s="102" t="s">
        <v>115</v>
      </c>
      <c r="E26" s="102" t="s">
        <v>19</v>
      </c>
      <c r="F26" s="11" t="s">
        <v>178</v>
      </c>
      <c r="G26" s="75">
        <v>35000</v>
      </c>
      <c r="H26" s="75">
        <v>0</v>
      </c>
      <c r="I26" s="75">
        <v>25</v>
      </c>
      <c r="J26" s="75">
        <v>1004.5</v>
      </c>
      <c r="K26" s="75">
        <v>1064</v>
      </c>
      <c r="L26" s="242">
        <v>0</v>
      </c>
      <c r="M26" s="75">
        <f>+H26+I26+J26+K26+L26</f>
        <v>2093.5</v>
      </c>
      <c r="N26" s="75">
        <f>+G26-M26</f>
        <v>32906.5</v>
      </c>
    </row>
    <row r="27" spans="1:14" ht="39" customHeight="1" x14ac:dyDescent="0.45">
      <c r="A27" s="9">
        <v>20</v>
      </c>
      <c r="B27" s="102" t="s">
        <v>360</v>
      </c>
      <c r="C27" s="102" t="s">
        <v>200</v>
      </c>
      <c r="D27" s="102" t="s">
        <v>57</v>
      </c>
      <c r="E27" s="102" t="s">
        <v>19</v>
      </c>
      <c r="F27" s="11" t="s">
        <v>179</v>
      </c>
      <c r="G27" s="75">
        <v>30000</v>
      </c>
      <c r="H27" s="75">
        <v>0</v>
      </c>
      <c r="I27" s="75">
        <v>25</v>
      </c>
      <c r="J27" s="75">
        <v>861</v>
      </c>
      <c r="K27" s="75">
        <v>912</v>
      </c>
      <c r="L27" s="242">
        <v>0</v>
      </c>
      <c r="M27" s="75">
        <f t="shared" ref="M27" si="10">+H27+I27+J27+K27+L27</f>
        <v>1798</v>
      </c>
      <c r="N27" s="75">
        <f t="shared" ref="N27" si="11">+G27-M27</f>
        <v>28202</v>
      </c>
    </row>
    <row r="28" spans="1:14" ht="39" customHeight="1" x14ac:dyDescent="0.45">
      <c r="A28" s="9">
        <v>21</v>
      </c>
      <c r="B28" s="102" t="s">
        <v>131</v>
      </c>
      <c r="C28" s="102" t="s">
        <v>218</v>
      </c>
      <c r="D28" s="102" t="s">
        <v>304</v>
      </c>
      <c r="E28" s="102" t="s">
        <v>19</v>
      </c>
      <c r="F28" s="11" t="s">
        <v>178</v>
      </c>
      <c r="G28" s="75">
        <v>30000</v>
      </c>
      <c r="H28" s="75">
        <v>0</v>
      </c>
      <c r="I28" s="75">
        <v>25</v>
      </c>
      <c r="J28" s="75">
        <v>861</v>
      </c>
      <c r="K28" s="75">
        <v>912</v>
      </c>
      <c r="L28" s="242">
        <v>0</v>
      </c>
      <c r="M28" s="75">
        <f t="shared" si="4"/>
        <v>1798</v>
      </c>
      <c r="N28" s="75">
        <f t="shared" si="5"/>
        <v>28202</v>
      </c>
    </row>
    <row r="29" spans="1:14" ht="39" customHeight="1" x14ac:dyDescent="0.45">
      <c r="A29" s="9">
        <v>22</v>
      </c>
      <c r="B29" s="102" t="s">
        <v>132</v>
      </c>
      <c r="C29" s="102" t="s">
        <v>200</v>
      </c>
      <c r="D29" s="102" t="s">
        <v>57</v>
      </c>
      <c r="E29" s="102" t="s">
        <v>19</v>
      </c>
      <c r="F29" s="11" t="s">
        <v>178</v>
      </c>
      <c r="G29" s="75">
        <v>25000</v>
      </c>
      <c r="H29" s="75">
        <v>0</v>
      </c>
      <c r="I29" s="75">
        <v>25</v>
      </c>
      <c r="J29" s="75">
        <v>717.5</v>
      </c>
      <c r="K29" s="75">
        <v>760</v>
      </c>
      <c r="L29" s="242">
        <v>0</v>
      </c>
      <c r="M29" s="75">
        <f t="shared" si="4"/>
        <v>1502.5</v>
      </c>
      <c r="N29" s="75">
        <f t="shared" si="5"/>
        <v>23497.5</v>
      </c>
    </row>
    <row r="30" spans="1:14" s="72" customFormat="1" ht="39" customHeight="1" x14ac:dyDescent="0.45">
      <c r="A30" s="9">
        <v>23</v>
      </c>
      <c r="B30" s="102" t="s">
        <v>108</v>
      </c>
      <c r="C30" s="102" t="s">
        <v>200</v>
      </c>
      <c r="D30" s="102" t="s">
        <v>83</v>
      </c>
      <c r="E30" s="102" t="s">
        <v>26</v>
      </c>
      <c r="F30" s="102" t="s">
        <v>179</v>
      </c>
      <c r="G30" s="105">
        <v>25000</v>
      </c>
      <c r="H30" s="105">
        <v>0</v>
      </c>
      <c r="I30" s="105">
        <v>25</v>
      </c>
      <c r="J30" s="105">
        <v>717.5</v>
      </c>
      <c r="K30" s="105">
        <v>760</v>
      </c>
      <c r="L30" s="242">
        <v>0</v>
      </c>
      <c r="M30" s="105">
        <f>+H30+I30+J30+K30+L30</f>
        <v>1502.5</v>
      </c>
      <c r="N30" s="105">
        <f>+G30-M30</f>
        <v>23497.5</v>
      </c>
    </row>
    <row r="31" spans="1:14" s="72" customFormat="1" ht="39" customHeight="1" x14ac:dyDescent="0.45">
      <c r="A31" s="9">
        <v>24</v>
      </c>
      <c r="B31" s="102" t="s">
        <v>307</v>
      </c>
      <c r="C31" s="102" t="s">
        <v>200</v>
      </c>
      <c r="D31" s="102" t="s">
        <v>304</v>
      </c>
      <c r="E31" s="102" t="s">
        <v>19</v>
      </c>
      <c r="F31" s="102" t="s">
        <v>179</v>
      </c>
      <c r="G31" s="105">
        <v>25000</v>
      </c>
      <c r="H31" s="105">
        <v>0</v>
      </c>
      <c r="I31" s="105">
        <v>25</v>
      </c>
      <c r="J31" s="105">
        <v>717.5</v>
      </c>
      <c r="K31" s="105">
        <v>760</v>
      </c>
      <c r="L31" s="242">
        <v>0</v>
      </c>
      <c r="M31" s="105">
        <f>+H31+I31+J31+K31+L31</f>
        <v>1502.5</v>
      </c>
      <c r="N31" s="105">
        <f>+G31-M31</f>
        <v>23497.5</v>
      </c>
    </row>
    <row r="32" spans="1:14" ht="39" customHeight="1" x14ac:dyDescent="0.45">
      <c r="A32" s="9">
        <v>25</v>
      </c>
      <c r="B32" s="102" t="s">
        <v>248</v>
      </c>
      <c r="C32" s="102" t="s">
        <v>200</v>
      </c>
      <c r="D32" s="102" t="s">
        <v>49</v>
      </c>
      <c r="E32" s="102" t="s">
        <v>19</v>
      </c>
      <c r="F32" s="11" t="s">
        <v>178</v>
      </c>
      <c r="G32" s="75">
        <v>22000</v>
      </c>
      <c r="H32" s="75">
        <v>0</v>
      </c>
      <c r="I32" s="75">
        <v>25</v>
      </c>
      <c r="J32" s="75">
        <v>631.4</v>
      </c>
      <c r="K32" s="75">
        <v>668.8</v>
      </c>
      <c r="L32" s="242">
        <v>0</v>
      </c>
      <c r="M32" s="75">
        <f t="shared" si="4"/>
        <v>1325.1999999999998</v>
      </c>
      <c r="N32" s="75">
        <f t="shared" si="5"/>
        <v>20674.8</v>
      </c>
    </row>
    <row r="33" spans="1:14" ht="39" customHeight="1" x14ac:dyDescent="0.45">
      <c r="A33" s="9">
        <v>26</v>
      </c>
      <c r="B33" s="102" t="s">
        <v>114</v>
      </c>
      <c r="C33" s="102" t="s">
        <v>200</v>
      </c>
      <c r="D33" s="102" t="s">
        <v>115</v>
      </c>
      <c r="E33" s="102" t="s">
        <v>26</v>
      </c>
      <c r="F33" s="11" t="s">
        <v>178</v>
      </c>
      <c r="G33" s="75">
        <v>21505</v>
      </c>
      <c r="H33" s="75">
        <v>0</v>
      </c>
      <c r="I33" s="75">
        <v>25</v>
      </c>
      <c r="J33" s="75">
        <v>617.19000000000005</v>
      </c>
      <c r="K33" s="75">
        <v>653.75</v>
      </c>
      <c r="L33" s="242">
        <v>0</v>
      </c>
      <c r="M33" s="75">
        <f t="shared" si="4"/>
        <v>1295.94</v>
      </c>
      <c r="N33" s="75">
        <f t="shared" si="5"/>
        <v>20209.060000000001</v>
      </c>
    </row>
    <row r="34" spans="1:14" ht="39" customHeight="1" x14ac:dyDescent="0.45">
      <c r="A34" s="9">
        <v>27</v>
      </c>
      <c r="B34" s="102" t="s">
        <v>308</v>
      </c>
      <c r="C34" s="102" t="s">
        <v>200</v>
      </c>
      <c r="D34" s="102" t="s">
        <v>304</v>
      </c>
      <c r="E34" s="102" t="s">
        <v>19</v>
      </c>
      <c r="F34" s="11" t="s">
        <v>178</v>
      </c>
      <c r="G34" s="75">
        <v>20000</v>
      </c>
      <c r="H34" s="75">
        <v>0</v>
      </c>
      <c r="I34" s="75">
        <v>25</v>
      </c>
      <c r="J34" s="75">
        <v>574</v>
      </c>
      <c r="K34" s="75">
        <v>608</v>
      </c>
      <c r="L34" s="242">
        <v>0</v>
      </c>
      <c r="M34" s="75">
        <f t="shared" si="4"/>
        <v>1207</v>
      </c>
      <c r="N34" s="75">
        <f t="shared" si="5"/>
        <v>18793</v>
      </c>
    </row>
    <row r="35" spans="1:14" ht="39" customHeight="1" x14ac:dyDescent="0.45">
      <c r="A35" s="9">
        <v>28</v>
      </c>
      <c r="B35" s="102" t="s">
        <v>116</v>
      </c>
      <c r="C35" s="102" t="s">
        <v>200</v>
      </c>
      <c r="D35" s="102" t="s">
        <v>115</v>
      </c>
      <c r="E35" s="102" t="s">
        <v>19</v>
      </c>
      <c r="F35" s="11" t="s">
        <v>179</v>
      </c>
      <c r="G35" s="75">
        <v>20000</v>
      </c>
      <c r="H35" s="75">
        <v>0</v>
      </c>
      <c r="I35" s="75">
        <v>25</v>
      </c>
      <c r="J35" s="75">
        <v>574</v>
      </c>
      <c r="K35" s="75">
        <v>608</v>
      </c>
      <c r="L35" s="243">
        <v>1569.77</v>
      </c>
      <c r="M35" s="75">
        <f t="shared" si="4"/>
        <v>2776.77</v>
      </c>
      <c r="N35" s="75">
        <f t="shared" si="5"/>
        <v>17223.23</v>
      </c>
    </row>
    <row r="36" spans="1:14" ht="39" customHeight="1" x14ac:dyDescent="0.45">
      <c r="A36" s="9">
        <v>29</v>
      </c>
      <c r="B36" s="102" t="s">
        <v>118</v>
      </c>
      <c r="C36" s="102" t="s">
        <v>200</v>
      </c>
      <c r="D36" s="102" t="s">
        <v>115</v>
      </c>
      <c r="E36" s="102" t="s">
        <v>19</v>
      </c>
      <c r="F36" s="11" t="s">
        <v>179</v>
      </c>
      <c r="G36" s="75">
        <v>20000</v>
      </c>
      <c r="H36" s="75">
        <v>0</v>
      </c>
      <c r="I36" s="75">
        <v>25</v>
      </c>
      <c r="J36" s="75">
        <v>574</v>
      </c>
      <c r="K36" s="75">
        <v>608</v>
      </c>
      <c r="L36" s="243">
        <v>0</v>
      </c>
      <c r="M36" s="75">
        <f t="shared" si="4"/>
        <v>1207</v>
      </c>
      <c r="N36" s="75">
        <f t="shared" si="5"/>
        <v>18793</v>
      </c>
    </row>
    <row r="37" spans="1:14" ht="39" customHeight="1" x14ac:dyDescent="0.45">
      <c r="A37" s="9">
        <v>30</v>
      </c>
      <c r="B37" s="102" t="s">
        <v>117</v>
      </c>
      <c r="C37" s="102" t="s">
        <v>200</v>
      </c>
      <c r="D37" s="102" t="s">
        <v>115</v>
      </c>
      <c r="E37" s="102" t="s">
        <v>19</v>
      </c>
      <c r="F37" s="11" t="s">
        <v>179</v>
      </c>
      <c r="G37" s="75">
        <v>20000</v>
      </c>
      <c r="H37" s="75">
        <v>0</v>
      </c>
      <c r="I37" s="75">
        <v>25</v>
      </c>
      <c r="J37" s="75">
        <v>574</v>
      </c>
      <c r="K37" s="75">
        <v>608</v>
      </c>
      <c r="L37" s="243">
        <v>0</v>
      </c>
      <c r="M37" s="75">
        <f t="shared" si="4"/>
        <v>1207</v>
      </c>
      <c r="N37" s="75">
        <f t="shared" si="5"/>
        <v>18793</v>
      </c>
    </row>
    <row r="38" spans="1:14" ht="39" customHeight="1" x14ac:dyDescent="0.45">
      <c r="A38" s="9">
        <v>31</v>
      </c>
      <c r="B38" s="102" t="s">
        <v>120</v>
      </c>
      <c r="C38" s="102" t="s">
        <v>200</v>
      </c>
      <c r="D38" s="102" t="s">
        <v>115</v>
      </c>
      <c r="E38" s="102" t="s">
        <v>19</v>
      </c>
      <c r="F38" s="11" t="s">
        <v>179</v>
      </c>
      <c r="G38" s="75">
        <v>20000</v>
      </c>
      <c r="H38" s="75">
        <v>0</v>
      </c>
      <c r="I38" s="75">
        <v>25</v>
      </c>
      <c r="J38" s="75">
        <v>574</v>
      </c>
      <c r="K38" s="75">
        <v>608</v>
      </c>
      <c r="L38" s="243">
        <v>1587.38</v>
      </c>
      <c r="M38" s="75">
        <f t="shared" si="4"/>
        <v>2794.38</v>
      </c>
      <c r="N38" s="75">
        <f t="shared" si="5"/>
        <v>17205.62</v>
      </c>
    </row>
    <row r="39" spans="1:14" ht="39" customHeight="1" x14ac:dyDescent="0.45">
      <c r="A39" s="9">
        <v>32</v>
      </c>
      <c r="B39" s="102" t="s">
        <v>97</v>
      </c>
      <c r="C39" s="102" t="s">
        <v>200</v>
      </c>
      <c r="D39" s="102" t="s">
        <v>115</v>
      </c>
      <c r="E39" s="102" t="s">
        <v>19</v>
      </c>
      <c r="F39" s="11" t="s">
        <v>179</v>
      </c>
      <c r="G39" s="75">
        <v>20000</v>
      </c>
      <c r="H39" s="75">
        <v>0</v>
      </c>
      <c r="I39" s="75">
        <v>25</v>
      </c>
      <c r="J39" s="75">
        <v>574</v>
      </c>
      <c r="K39" s="75">
        <v>608</v>
      </c>
      <c r="L39" s="242">
        <v>0</v>
      </c>
      <c r="M39" s="75">
        <f t="shared" ref="M39:M42" si="12">+H39+I39+J39+K39+L39</f>
        <v>1207</v>
      </c>
      <c r="N39" s="75">
        <f t="shared" ref="N39:N42" si="13">+G39-M39</f>
        <v>18793</v>
      </c>
    </row>
    <row r="40" spans="1:14" ht="39" customHeight="1" x14ac:dyDescent="0.45">
      <c r="A40" s="9">
        <v>33</v>
      </c>
      <c r="B40" s="11" t="s">
        <v>100</v>
      </c>
      <c r="C40" s="11" t="s">
        <v>200</v>
      </c>
      <c r="D40" s="11" t="s">
        <v>98</v>
      </c>
      <c r="E40" s="11" t="s">
        <v>19</v>
      </c>
      <c r="F40" s="11" t="s">
        <v>179</v>
      </c>
      <c r="G40" s="75">
        <v>20000</v>
      </c>
      <c r="H40" s="75">
        <v>0</v>
      </c>
      <c r="I40" s="75">
        <v>25</v>
      </c>
      <c r="J40" s="75">
        <v>574</v>
      </c>
      <c r="K40" s="75">
        <v>608</v>
      </c>
      <c r="L40" s="242">
        <v>0</v>
      </c>
      <c r="M40" s="75">
        <f t="shared" si="12"/>
        <v>1207</v>
      </c>
      <c r="N40" s="75">
        <f t="shared" si="13"/>
        <v>18793</v>
      </c>
    </row>
    <row r="41" spans="1:14" ht="39" customHeight="1" x14ac:dyDescent="0.45">
      <c r="A41" s="9">
        <v>34</v>
      </c>
      <c r="B41" s="102" t="s">
        <v>119</v>
      </c>
      <c r="C41" s="102" t="s">
        <v>200</v>
      </c>
      <c r="D41" s="102" t="s">
        <v>115</v>
      </c>
      <c r="E41" s="102" t="s">
        <v>19</v>
      </c>
      <c r="F41" s="11" t="s">
        <v>179</v>
      </c>
      <c r="G41" s="75">
        <v>20000</v>
      </c>
      <c r="H41" s="75">
        <v>0</v>
      </c>
      <c r="I41" s="75">
        <v>25</v>
      </c>
      <c r="J41" s="75">
        <v>574</v>
      </c>
      <c r="K41" s="75">
        <v>608</v>
      </c>
      <c r="L41" s="242">
        <v>0</v>
      </c>
      <c r="M41" s="75">
        <f t="shared" si="12"/>
        <v>1207</v>
      </c>
      <c r="N41" s="75">
        <f t="shared" si="13"/>
        <v>18793</v>
      </c>
    </row>
    <row r="42" spans="1:14" ht="39" customHeight="1" x14ac:dyDescent="0.45">
      <c r="A42" s="9">
        <v>35</v>
      </c>
      <c r="B42" s="102" t="s">
        <v>121</v>
      </c>
      <c r="C42" s="102" t="s">
        <v>200</v>
      </c>
      <c r="D42" s="102" t="s">
        <v>115</v>
      </c>
      <c r="E42" s="102" t="s">
        <v>19</v>
      </c>
      <c r="F42" s="11" t="s">
        <v>179</v>
      </c>
      <c r="G42" s="75">
        <v>20000</v>
      </c>
      <c r="H42" s="75">
        <v>0</v>
      </c>
      <c r="I42" s="75">
        <v>25</v>
      </c>
      <c r="J42" s="75">
        <v>574</v>
      </c>
      <c r="K42" s="75">
        <v>608</v>
      </c>
      <c r="L42" s="242">
        <v>0</v>
      </c>
      <c r="M42" s="75">
        <f t="shared" si="12"/>
        <v>1207</v>
      </c>
      <c r="N42" s="75">
        <f t="shared" si="13"/>
        <v>18793</v>
      </c>
    </row>
    <row r="43" spans="1:14" ht="39" customHeight="1" x14ac:dyDescent="0.45">
      <c r="A43" s="9">
        <v>36</v>
      </c>
      <c r="B43" s="102" t="s">
        <v>130</v>
      </c>
      <c r="C43" s="102" t="s">
        <v>200</v>
      </c>
      <c r="D43" s="102" t="s">
        <v>99</v>
      </c>
      <c r="E43" s="102" t="s">
        <v>19</v>
      </c>
      <c r="F43" s="11" t="s">
        <v>178</v>
      </c>
      <c r="G43" s="75">
        <v>20000</v>
      </c>
      <c r="H43" s="75">
        <v>0</v>
      </c>
      <c r="I43" s="75">
        <v>25</v>
      </c>
      <c r="J43" s="75">
        <v>574</v>
      </c>
      <c r="K43" s="75">
        <v>608</v>
      </c>
      <c r="L43" s="242">
        <v>0</v>
      </c>
      <c r="M43" s="75">
        <f t="shared" ref="M43:M44" si="14">+H43+I43+J43+K43+L43</f>
        <v>1207</v>
      </c>
      <c r="N43" s="75">
        <f t="shared" ref="N43:N44" si="15">+G43-M43</f>
        <v>18793</v>
      </c>
    </row>
    <row r="44" spans="1:14" ht="39" customHeight="1" x14ac:dyDescent="0.45">
      <c r="A44" s="9">
        <v>37</v>
      </c>
      <c r="B44" s="102" t="s">
        <v>272</v>
      </c>
      <c r="C44" s="102" t="s">
        <v>200</v>
      </c>
      <c r="D44" s="102" t="s">
        <v>99</v>
      </c>
      <c r="E44" s="102" t="s">
        <v>19</v>
      </c>
      <c r="F44" s="11" t="s">
        <v>178</v>
      </c>
      <c r="G44" s="75">
        <v>20000</v>
      </c>
      <c r="H44" s="75">
        <v>0</v>
      </c>
      <c r="I44" s="75">
        <v>25</v>
      </c>
      <c r="J44" s="75">
        <v>574</v>
      </c>
      <c r="K44" s="75">
        <v>608</v>
      </c>
      <c r="L44" s="242">
        <v>0</v>
      </c>
      <c r="M44" s="75">
        <f t="shared" si="14"/>
        <v>1207</v>
      </c>
      <c r="N44" s="75">
        <f t="shared" si="15"/>
        <v>18793</v>
      </c>
    </row>
    <row r="45" spans="1:14" ht="39" customHeight="1" x14ac:dyDescent="0.45">
      <c r="A45" s="9">
        <v>38</v>
      </c>
      <c r="B45" s="102" t="s">
        <v>247</v>
      </c>
      <c r="C45" s="102" t="s">
        <v>200</v>
      </c>
      <c r="D45" s="102" t="s">
        <v>99</v>
      </c>
      <c r="E45" s="102" t="s">
        <v>19</v>
      </c>
      <c r="F45" s="11" t="s">
        <v>178</v>
      </c>
      <c r="G45" s="75">
        <v>13200</v>
      </c>
      <c r="H45" s="75">
        <v>0</v>
      </c>
      <c r="I45" s="75">
        <v>25</v>
      </c>
      <c r="J45" s="75">
        <v>378.84</v>
      </c>
      <c r="K45" s="75">
        <v>401.28</v>
      </c>
      <c r="L45" s="242">
        <v>0</v>
      </c>
      <c r="M45" s="75">
        <f t="shared" si="4"/>
        <v>805.11999999999989</v>
      </c>
      <c r="N45" s="75">
        <f t="shared" si="5"/>
        <v>12394.880000000001</v>
      </c>
    </row>
    <row r="46" spans="1:14" ht="39" customHeight="1" x14ac:dyDescent="0.45">
      <c r="A46" s="9">
        <v>39</v>
      </c>
      <c r="B46" s="102" t="s">
        <v>123</v>
      </c>
      <c r="C46" s="102" t="s">
        <v>200</v>
      </c>
      <c r="D46" s="102" t="s">
        <v>99</v>
      </c>
      <c r="E46" s="102" t="s">
        <v>19</v>
      </c>
      <c r="F46" s="11" t="s">
        <v>178</v>
      </c>
      <c r="G46" s="75">
        <v>13200</v>
      </c>
      <c r="H46" s="75">
        <v>0</v>
      </c>
      <c r="I46" s="75">
        <v>25</v>
      </c>
      <c r="J46" s="75">
        <v>378.84</v>
      </c>
      <c r="K46" s="75">
        <v>401.28</v>
      </c>
      <c r="L46" s="242">
        <v>0</v>
      </c>
      <c r="M46" s="75">
        <f t="shared" si="4"/>
        <v>805.11999999999989</v>
      </c>
      <c r="N46" s="75">
        <f t="shared" si="5"/>
        <v>12394.880000000001</v>
      </c>
    </row>
    <row r="47" spans="1:14" ht="28.5" customHeight="1" x14ac:dyDescent="0.45">
      <c r="A47" s="258" t="s">
        <v>182</v>
      </c>
      <c r="B47" s="258"/>
      <c r="C47" s="258"/>
      <c r="D47" s="258"/>
      <c r="E47" s="258"/>
      <c r="F47" s="258"/>
      <c r="G47" s="83">
        <f t="shared" ref="G47:N47" si="16">SUM(G8:G46)</f>
        <v>1314905</v>
      </c>
      <c r="H47" s="76">
        <f t="shared" si="16"/>
        <v>29456.510000000009</v>
      </c>
      <c r="I47" s="83">
        <f t="shared" si="16"/>
        <v>975</v>
      </c>
      <c r="J47" s="76">
        <f t="shared" si="16"/>
        <v>37737.76999999999</v>
      </c>
      <c r="K47" s="76">
        <f t="shared" si="16"/>
        <v>39973.11</v>
      </c>
      <c r="L47" s="76">
        <f t="shared" si="16"/>
        <v>55411.459999999992</v>
      </c>
      <c r="M47" s="76">
        <f t="shared" si="16"/>
        <v>163553.85</v>
      </c>
      <c r="N47" s="76">
        <f t="shared" si="16"/>
        <v>1151351.1499999999</v>
      </c>
    </row>
    <row r="48" spans="1:14" ht="28.5" customHeight="1" x14ac:dyDescent="0.45">
      <c r="A48" s="56"/>
      <c r="B48" s="56"/>
      <c r="C48" s="56"/>
      <c r="D48" s="56"/>
      <c r="E48" s="56"/>
      <c r="F48" s="56"/>
      <c r="G48" s="200"/>
      <c r="H48" s="201"/>
      <c r="I48" s="200"/>
      <c r="J48" s="201"/>
      <c r="K48" s="201"/>
      <c r="L48" s="201"/>
      <c r="M48" s="201"/>
      <c r="N48" s="201"/>
    </row>
    <row r="49" spans="1:14" ht="28.5" customHeight="1" x14ac:dyDescent="0.45">
      <c r="A49" s="56"/>
      <c r="B49" s="56"/>
      <c r="C49" s="56"/>
      <c r="D49" s="56"/>
      <c r="E49" s="56"/>
      <c r="F49" s="56"/>
      <c r="G49" s="200"/>
      <c r="H49" s="201"/>
      <c r="I49" s="200"/>
      <c r="J49" s="201"/>
      <c r="K49" s="201"/>
      <c r="L49" s="201"/>
      <c r="M49" s="201"/>
      <c r="N49" s="201"/>
    </row>
    <row r="50" spans="1:14" ht="28.5" customHeight="1" x14ac:dyDescent="0.45">
      <c r="A50" s="56"/>
      <c r="B50" s="56"/>
      <c r="C50" s="56"/>
      <c r="D50" s="56"/>
      <c r="E50" s="56"/>
      <c r="F50" s="56"/>
      <c r="G50" s="200"/>
      <c r="H50" s="201"/>
      <c r="I50" s="200"/>
      <c r="J50" s="201"/>
      <c r="K50" s="201"/>
      <c r="L50" s="201"/>
      <c r="M50" s="201"/>
      <c r="N50" s="201"/>
    </row>
    <row r="51" spans="1:14" ht="28.5" customHeight="1" x14ac:dyDescent="0.45">
      <c r="A51" s="56"/>
      <c r="B51" s="56"/>
      <c r="C51" s="56"/>
      <c r="D51" s="56"/>
      <c r="E51" s="56"/>
      <c r="F51" s="56"/>
      <c r="G51" s="153"/>
      <c r="H51" s="148"/>
      <c r="I51" s="153"/>
      <c r="J51" s="148"/>
      <c r="K51" s="148"/>
      <c r="L51" s="148"/>
      <c r="M51" s="148"/>
      <c r="N51" s="148"/>
    </row>
    <row r="52" spans="1:14" ht="39" customHeight="1" x14ac:dyDescent="0.6">
      <c r="A52" s="18"/>
      <c r="B52" s="143" t="s">
        <v>93</v>
      </c>
      <c r="C52" s="142"/>
      <c r="D52" s="142"/>
      <c r="E52" s="142"/>
      <c r="F52" s="142"/>
      <c r="G52" s="154"/>
      <c r="H52" s="160" t="s">
        <v>94</v>
      </c>
      <c r="I52" s="241"/>
      <c r="J52" s="160"/>
      <c r="K52" s="138"/>
      <c r="L52" s="155"/>
      <c r="M52" s="155"/>
      <c r="N52" s="155"/>
    </row>
    <row r="53" spans="1:14" ht="30" customHeight="1" x14ac:dyDescent="0.6">
      <c r="A53" s="18"/>
      <c r="B53" s="142" t="s">
        <v>184</v>
      </c>
      <c r="C53" s="142"/>
      <c r="D53" s="142"/>
      <c r="E53" s="142"/>
      <c r="F53" s="142"/>
      <c r="G53" s="154"/>
      <c r="H53" s="149" t="s">
        <v>95</v>
      </c>
      <c r="I53" s="154"/>
      <c r="J53" s="161"/>
      <c r="K53" s="162"/>
      <c r="L53" s="155"/>
      <c r="M53" s="155"/>
      <c r="N53" s="155"/>
    </row>
    <row r="54" spans="1:14" ht="39" customHeight="1" x14ac:dyDescent="0.5">
      <c r="A54" s="18"/>
      <c r="B54" s="17"/>
      <c r="C54" s="118"/>
      <c r="D54" s="118"/>
      <c r="E54" s="118"/>
      <c r="F54" s="118"/>
      <c r="G54" s="155"/>
      <c r="H54" s="150"/>
      <c r="I54" s="155"/>
      <c r="J54" s="150"/>
      <c r="K54" s="155"/>
      <c r="L54" s="155"/>
      <c r="M54" s="155"/>
      <c r="N54" s="155"/>
    </row>
    <row r="55" spans="1:14" ht="39" customHeight="1" x14ac:dyDescent="0.5">
      <c r="A55" s="18"/>
      <c r="B55" s="17"/>
      <c r="C55" s="118"/>
      <c r="D55" s="118"/>
      <c r="E55" s="118"/>
      <c r="F55" s="118"/>
      <c r="G55" s="155"/>
      <c r="H55" s="155"/>
      <c r="I55" s="155"/>
      <c r="J55" s="155"/>
      <c r="K55" s="155"/>
      <c r="L55" s="155"/>
      <c r="M55" s="155"/>
      <c r="N55" s="155"/>
    </row>
    <row r="56" spans="1:14" ht="39" customHeight="1" x14ac:dyDescent="0.45">
      <c r="A56" s="18"/>
      <c r="B56" s="17"/>
      <c r="C56" s="17"/>
      <c r="D56" s="17"/>
      <c r="E56" s="17"/>
      <c r="F56" s="17"/>
      <c r="G56" s="153"/>
      <c r="H56" s="153"/>
      <c r="I56" s="153"/>
      <c r="J56" s="153"/>
      <c r="K56" s="153"/>
      <c r="L56" s="153"/>
      <c r="M56" s="153"/>
      <c r="N56" s="156"/>
    </row>
    <row r="57" spans="1:14" ht="39" customHeight="1" x14ac:dyDescent="0.4">
      <c r="A57" s="14"/>
      <c r="B57" s="28"/>
      <c r="C57" s="28"/>
      <c r="D57" s="28"/>
      <c r="E57" s="28"/>
      <c r="F57" s="28"/>
      <c r="G57" s="156"/>
      <c r="H57" s="156"/>
      <c r="I57" s="156"/>
      <c r="J57" s="156"/>
      <c r="K57" s="156"/>
      <c r="L57" s="156"/>
      <c r="M57" s="156"/>
      <c r="N57" s="156"/>
    </row>
    <row r="58" spans="1:14" ht="39" customHeight="1" x14ac:dyDescent="0.4">
      <c r="A58" s="14"/>
      <c r="B58" s="28"/>
      <c r="C58" s="28"/>
      <c r="D58" s="28"/>
      <c r="E58" s="28"/>
      <c r="F58" s="28"/>
      <c r="G58" s="156"/>
      <c r="H58" s="156"/>
      <c r="I58" s="156"/>
      <c r="J58" s="156"/>
      <c r="K58" s="156"/>
      <c r="L58" s="156"/>
      <c r="M58" s="156"/>
      <c r="N58" s="156"/>
    </row>
    <row r="59" spans="1:14" ht="39" customHeight="1" x14ac:dyDescent="0.45">
      <c r="A59" s="30"/>
      <c r="B59" s="31"/>
      <c r="C59" s="31"/>
      <c r="D59" s="31"/>
      <c r="E59" s="31"/>
      <c r="F59" s="31"/>
      <c r="G59" s="157"/>
      <c r="H59" s="80"/>
      <c r="I59" s="157"/>
      <c r="J59" s="80"/>
      <c r="K59" s="80"/>
      <c r="L59" s="163"/>
      <c r="M59" s="163"/>
      <c r="N59" s="163"/>
    </row>
    <row r="60" spans="1:14" ht="39" customHeight="1" x14ac:dyDescent="0.45">
      <c r="A60" s="25"/>
      <c r="B60" s="31"/>
      <c r="C60" s="31"/>
      <c r="D60" s="31"/>
      <c r="E60" s="31"/>
      <c r="F60" s="31"/>
      <c r="G60" s="158"/>
      <c r="H60" s="81"/>
      <c r="I60" s="158"/>
      <c r="J60" s="81"/>
      <c r="K60" s="81"/>
      <c r="L60" s="163"/>
      <c r="M60" s="163"/>
      <c r="N60" s="163"/>
    </row>
    <row r="61" spans="1:14" ht="39" customHeight="1" x14ac:dyDescent="0.45">
      <c r="A61" s="25"/>
      <c r="B61" s="31"/>
      <c r="C61" s="31"/>
      <c r="D61" s="31"/>
      <c r="E61" s="31"/>
      <c r="F61" s="31"/>
      <c r="G61" s="158"/>
      <c r="H61" s="81"/>
      <c r="I61" s="158"/>
      <c r="J61" s="81"/>
      <c r="K61" s="81"/>
      <c r="L61" s="163"/>
      <c r="M61" s="163"/>
      <c r="N61" s="163"/>
    </row>
  </sheetData>
  <mergeCells count="6">
    <mergeCell ref="A1:M1"/>
    <mergeCell ref="A3:N3"/>
    <mergeCell ref="A47:F47"/>
    <mergeCell ref="A4:N4"/>
    <mergeCell ref="A5:N5"/>
    <mergeCell ref="A6:N6"/>
  </mergeCells>
  <printOptions verticalCentered="1"/>
  <pageMargins left="0.196850393700787" right="0.15748031496063" top="0.17" bottom="0.17" header="0.17" footer="0.19"/>
  <pageSetup paperSize="5" scale="3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2"/>
  <sheetViews>
    <sheetView view="pageBreakPreview" topLeftCell="A5" zoomScale="53" zoomScaleNormal="64" zoomScaleSheetLayoutView="53" zoomScalePageLayoutView="39" workbookViewId="0">
      <selection activeCell="D13" sqref="D13"/>
    </sheetView>
  </sheetViews>
  <sheetFormatPr baseColWidth="10" defaultColWidth="9.140625" defaultRowHeight="39" customHeight="1" x14ac:dyDescent="0.25"/>
  <cols>
    <col min="1" max="1" width="10.140625" customWidth="1"/>
    <col min="2" max="2" width="69.42578125" style="72" customWidth="1"/>
    <col min="3" max="3" width="91.140625" customWidth="1"/>
    <col min="4" max="4" width="66.140625" customWidth="1"/>
    <col min="5" max="5" width="22.7109375" customWidth="1"/>
    <col min="6" max="6" width="22.5703125" customWidth="1"/>
    <col min="7" max="7" width="30" style="82" customWidth="1"/>
    <col min="8" max="8" width="21.28515625" customWidth="1"/>
    <col min="9" max="9" width="19.140625" customWidth="1"/>
    <col min="10" max="10" width="26.42578125" style="82" customWidth="1"/>
    <col min="11" max="11" width="22.140625" style="82" customWidth="1"/>
    <col min="12" max="12" width="24" customWidth="1"/>
    <col min="13" max="13" width="24.28515625" customWidth="1"/>
    <col min="14" max="14" width="24.5703125" customWidth="1"/>
  </cols>
  <sheetData>
    <row r="1" spans="1:17" s="1" customFormat="1" ht="39" customHeight="1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</row>
    <row r="2" spans="1:17" s="1" customFormat="1" ht="14.25" customHeight="1" x14ac:dyDescent="0.5">
      <c r="A2" s="2"/>
      <c r="B2" s="94"/>
      <c r="C2" s="2"/>
      <c r="D2" s="2"/>
      <c r="E2" s="2"/>
      <c r="F2" s="2"/>
      <c r="G2" s="73"/>
      <c r="H2" s="2"/>
      <c r="I2" s="2"/>
      <c r="J2" s="73"/>
      <c r="K2" s="73"/>
      <c r="L2" s="2"/>
      <c r="M2" s="2"/>
      <c r="N2" s="54"/>
    </row>
    <row r="3" spans="1:17" s="1" customFormat="1" ht="14.25" customHeight="1" x14ac:dyDescent="0.5">
      <c r="A3" s="2"/>
      <c r="B3" s="94"/>
      <c r="C3" s="2"/>
      <c r="D3" s="2"/>
      <c r="E3" s="2"/>
      <c r="F3" s="2"/>
      <c r="G3" s="73"/>
      <c r="H3" s="2"/>
      <c r="I3" s="2"/>
      <c r="J3" s="73"/>
      <c r="K3" s="73"/>
      <c r="L3" s="2"/>
      <c r="M3" s="2"/>
      <c r="N3" s="54"/>
    </row>
    <row r="4" spans="1:17" s="1" customFormat="1" ht="30.75" customHeight="1" x14ac:dyDescent="0.5">
      <c r="A4" s="254" t="s">
        <v>176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</row>
    <row r="5" spans="1:17" s="1" customFormat="1" ht="24" customHeight="1" x14ac:dyDescent="0.5">
      <c r="A5" s="26"/>
      <c r="B5" s="260" t="s">
        <v>412</v>
      </c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</row>
    <row r="6" spans="1:17" s="1" customFormat="1" ht="18.75" customHeight="1" x14ac:dyDescent="0.5">
      <c r="A6" s="254" t="s">
        <v>175</v>
      </c>
      <c r="B6" s="254"/>
      <c r="C6" s="254"/>
      <c r="D6" s="254"/>
      <c r="E6" s="254"/>
      <c r="F6" s="254"/>
      <c r="G6" s="254"/>
      <c r="H6" s="254"/>
      <c r="I6" s="254"/>
      <c r="J6" s="254"/>
      <c r="K6" s="254"/>
      <c r="L6" s="254"/>
      <c r="M6" s="254"/>
      <c r="N6" s="254"/>
      <c r="O6" s="3"/>
      <c r="P6" s="3"/>
      <c r="Q6" s="3"/>
    </row>
    <row r="7" spans="1:17" s="1" customFormat="1" ht="39" customHeight="1" x14ac:dyDescent="0.5">
      <c r="A7" s="259"/>
      <c r="B7" s="259"/>
      <c r="C7" s="259"/>
      <c r="D7" s="259"/>
      <c r="E7" s="259"/>
      <c r="F7" s="259"/>
      <c r="G7" s="259"/>
      <c r="H7" s="259"/>
      <c r="I7" s="259"/>
      <c r="J7" s="259"/>
      <c r="K7" s="259"/>
      <c r="L7" s="259"/>
      <c r="M7" s="259"/>
      <c r="N7" s="259"/>
    </row>
    <row r="8" spans="1:17" s="4" customFormat="1" ht="39" customHeight="1" x14ac:dyDescent="0.45">
      <c r="A8" s="5" t="s">
        <v>1</v>
      </c>
      <c r="B8" s="5" t="s">
        <v>2</v>
      </c>
      <c r="C8" s="6" t="s">
        <v>3</v>
      </c>
      <c r="D8" s="6" t="s">
        <v>4</v>
      </c>
      <c r="E8" s="7" t="s">
        <v>5</v>
      </c>
      <c r="F8" s="7" t="s">
        <v>177</v>
      </c>
      <c r="G8" s="74" t="s">
        <v>181</v>
      </c>
      <c r="H8" s="6" t="s">
        <v>6</v>
      </c>
      <c r="I8" s="7" t="s">
        <v>7</v>
      </c>
      <c r="J8" s="83" t="s">
        <v>8</v>
      </c>
      <c r="K8" s="74" t="s">
        <v>9</v>
      </c>
      <c r="L8" s="7" t="s">
        <v>10</v>
      </c>
      <c r="M8" s="7" t="s">
        <v>11</v>
      </c>
      <c r="N8" s="55" t="s">
        <v>12</v>
      </c>
    </row>
    <row r="9" spans="1:17" ht="39" customHeight="1" x14ac:dyDescent="0.45">
      <c r="A9" s="140" t="s">
        <v>315</v>
      </c>
      <c r="B9" s="102" t="s">
        <v>139</v>
      </c>
      <c r="C9" s="102" t="s">
        <v>140</v>
      </c>
      <c r="D9" s="102" t="s">
        <v>24</v>
      </c>
      <c r="E9" s="102" t="s">
        <v>26</v>
      </c>
      <c r="F9" s="102" t="s">
        <v>179</v>
      </c>
      <c r="G9" s="105">
        <v>75000</v>
      </c>
      <c r="H9" s="245">
        <v>6309.35</v>
      </c>
      <c r="I9" s="103">
        <v>25</v>
      </c>
      <c r="J9" s="105">
        <v>2152</v>
      </c>
      <c r="K9" s="105">
        <v>2280</v>
      </c>
      <c r="L9" s="103">
        <v>0</v>
      </c>
      <c r="M9" s="103">
        <f t="shared" ref="M9" si="0">+H9+I9+J9+K9+L9</f>
        <v>10766.35</v>
      </c>
      <c r="N9" s="103">
        <f t="shared" ref="N9" si="1">+G9-M9</f>
        <v>64233.65</v>
      </c>
    </row>
    <row r="10" spans="1:17" ht="39" customHeight="1" x14ac:dyDescent="0.45">
      <c r="A10" s="140" t="s">
        <v>316</v>
      </c>
      <c r="B10" s="102" t="s">
        <v>141</v>
      </c>
      <c r="C10" s="102" t="s">
        <v>220</v>
      </c>
      <c r="D10" s="102" t="s">
        <v>25</v>
      </c>
      <c r="E10" s="102" t="s">
        <v>26</v>
      </c>
      <c r="F10" s="102" t="s">
        <v>178</v>
      </c>
      <c r="G10" s="105">
        <v>70000</v>
      </c>
      <c r="H10" s="245">
        <v>5368.45</v>
      </c>
      <c r="I10" s="103">
        <v>25</v>
      </c>
      <c r="J10" s="105">
        <v>2009</v>
      </c>
      <c r="K10" s="105">
        <v>2128</v>
      </c>
      <c r="L10" s="103">
        <v>1534</v>
      </c>
      <c r="M10" s="103">
        <f t="shared" ref="M10" si="2">+H10+I10+J10+K10+L10</f>
        <v>11064.45</v>
      </c>
      <c r="N10" s="103">
        <f t="shared" ref="N10" si="3">+G10-M10</f>
        <v>58935.55</v>
      </c>
    </row>
    <row r="11" spans="1:17" ht="39" customHeight="1" x14ac:dyDescent="0.45">
      <c r="A11" s="140" t="s">
        <v>317</v>
      </c>
      <c r="B11" s="102" t="s">
        <v>135</v>
      </c>
      <c r="C11" s="102" t="s">
        <v>55</v>
      </c>
      <c r="D11" s="102" t="s">
        <v>415</v>
      </c>
      <c r="E11" s="102" t="s">
        <v>26</v>
      </c>
      <c r="F11" s="102" t="s">
        <v>179</v>
      </c>
      <c r="G11" s="105">
        <v>60000</v>
      </c>
      <c r="H11" s="245">
        <v>3486.65</v>
      </c>
      <c r="I11" s="103">
        <v>25</v>
      </c>
      <c r="J11" s="105">
        <v>1722</v>
      </c>
      <c r="K11" s="105">
        <v>1824</v>
      </c>
      <c r="L11" s="103">
        <v>789</v>
      </c>
      <c r="M11" s="103">
        <f>+H11+I11+J11+K11+L11</f>
        <v>7846.65</v>
      </c>
      <c r="N11" s="103">
        <f>+G11-M11</f>
        <v>52153.35</v>
      </c>
    </row>
    <row r="12" spans="1:17" ht="39" customHeight="1" x14ac:dyDescent="0.45">
      <c r="A12" s="140" t="s">
        <v>318</v>
      </c>
      <c r="B12" s="102" t="s">
        <v>144</v>
      </c>
      <c r="C12" s="102" t="s">
        <v>143</v>
      </c>
      <c r="D12" s="102" t="s">
        <v>25</v>
      </c>
      <c r="E12" s="102" t="s">
        <v>19</v>
      </c>
      <c r="F12" s="102" t="s">
        <v>178</v>
      </c>
      <c r="G12" s="105">
        <v>55000</v>
      </c>
      <c r="H12" s="245">
        <v>2559.6799999999998</v>
      </c>
      <c r="I12" s="103">
        <v>25</v>
      </c>
      <c r="J12" s="105">
        <v>1578.5</v>
      </c>
      <c r="K12" s="105">
        <v>1672</v>
      </c>
      <c r="L12" s="103">
        <v>0</v>
      </c>
      <c r="M12" s="103">
        <f t="shared" ref="M12:M21" si="4">+H12+I12+J12+K12+L12</f>
        <v>5835.18</v>
      </c>
      <c r="N12" s="103">
        <f t="shared" ref="N12:N36" si="5">+G12-M12</f>
        <v>49164.82</v>
      </c>
    </row>
    <row r="13" spans="1:17" ht="39" customHeight="1" x14ac:dyDescent="0.45">
      <c r="A13" s="140" t="s">
        <v>319</v>
      </c>
      <c r="B13" s="102" t="s">
        <v>271</v>
      </c>
      <c r="C13" s="102" t="s">
        <v>146</v>
      </c>
      <c r="D13" s="102" t="s">
        <v>36</v>
      </c>
      <c r="E13" s="102" t="s">
        <v>19</v>
      </c>
      <c r="F13" s="102" t="s">
        <v>179</v>
      </c>
      <c r="G13" s="105">
        <v>55000</v>
      </c>
      <c r="H13" s="245">
        <v>2559.6799999999998</v>
      </c>
      <c r="I13" s="103">
        <v>25</v>
      </c>
      <c r="J13" s="105">
        <v>1578.5</v>
      </c>
      <c r="K13" s="105">
        <v>1672</v>
      </c>
      <c r="L13" s="103">
        <v>2705.6</v>
      </c>
      <c r="M13" s="103">
        <f t="shared" si="4"/>
        <v>8540.7800000000007</v>
      </c>
      <c r="N13" s="103">
        <f t="shared" si="5"/>
        <v>46459.22</v>
      </c>
    </row>
    <row r="14" spans="1:17" ht="39" customHeight="1" x14ac:dyDescent="0.45">
      <c r="A14" s="140" t="s">
        <v>320</v>
      </c>
      <c r="B14" s="102" t="s">
        <v>265</v>
      </c>
      <c r="C14" s="102" t="s">
        <v>151</v>
      </c>
      <c r="D14" s="102" t="s">
        <v>24</v>
      </c>
      <c r="E14" s="102" t="s">
        <v>26</v>
      </c>
      <c r="F14" s="102" t="s">
        <v>179</v>
      </c>
      <c r="G14" s="105">
        <v>55000</v>
      </c>
      <c r="H14" s="245">
        <v>2559.6799999999998</v>
      </c>
      <c r="I14" s="103">
        <v>25</v>
      </c>
      <c r="J14" s="105">
        <v>1578.5</v>
      </c>
      <c r="K14" s="105">
        <v>1672</v>
      </c>
      <c r="L14" s="103">
        <v>1376</v>
      </c>
      <c r="M14" s="103">
        <f t="shared" si="4"/>
        <v>7211.18</v>
      </c>
      <c r="N14" s="103">
        <f t="shared" si="5"/>
        <v>47788.82</v>
      </c>
    </row>
    <row r="15" spans="1:17" ht="39" customHeight="1" x14ac:dyDescent="0.45">
      <c r="A15" s="140" t="s">
        <v>321</v>
      </c>
      <c r="B15" s="102" t="s">
        <v>138</v>
      </c>
      <c r="C15" s="102" t="s">
        <v>55</v>
      </c>
      <c r="D15" s="102" t="s">
        <v>36</v>
      </c>
      <c r="E15" s="102" t="s">
        <v>26</v>
      </c>
      <c r="F15" s="102" t="s">
        <v>178</v>
      </c>
      <c r="G15" s="246">
        <v>50000</v>
      </c>
      <c r="H15" s="245">
        <v>1854</v>
      </c>
      <c r="I15" s="103">
        <v>25</v>
      </c>
      <c r="J15" s="246">
        <v>1435</v>
      </c>
      <c r="K15" s="246">
        <v>1520</v>
      </c>
      <c r="L15" s="103">
        <v>0</v>
      </c>
      <c r="M15" s="103">
        <v>4834</v>
      </c>
      <c r="N15" s="103">
        <f t="shared" si="5"/>
        <v>45166</v>
      </c>
    </row>
    <row r="16" spans="1:17" ht="39" customHeight="1" x14ac:dyDescent="0.45">
      <c r="A16" s="140" t="s">
        <v>323</v>
      </c>
      <c r="B16" s="102" t="s">
        <v>246</v>
      </c>
      <c r="C16" s="102" t="s">
        <v>220</v>
      </c>
      <c r="D16" s="102" t="s">
        <v>414</v>
      </c>
      <c r="E16" s="102" t="s">
        <v>19</v>
      </c>
      <c r="F16" s="102" t="s">
        <v>178</v>
      </c>
      <c r="G16" s="246">
        <v>50000</v>
      </c>
      <c r="H16" s="245">
        <v>1854</v>
      </c>
      <c r="I16" s="103">
        <v>25</v>
      </c>
      <c r="J16" s="246">
        <v>1435</v>
      </c>
      <c r="K16" s="246">
        <v>1520</v>
      </c>
      <c r="L16" s="103">
        <v>0</v>
      </c>
      <c r="M16" s="103">
        <v>4834</v>
      </c>
      <c r="N16" s="103">
        <f t="shared" ref="N16" si="6">+G16-M16</f>
        <v>45166</v>
      </c>
    </row>
    <row r="17" spans="1:14" ht="39" customHeight="1" x14ac:dyDescent="0.45">
      <c r="A17" s="244" t="s">
        <v>322</v>
      </c>
      <c r="B17" s="102" t="s">
        <v>147</v>
      </c>
      <c r="C17" s="102" t="s">
        <v>195</v>
      </c>
      <c r="D17" s="102" t="s">
        <v>288</v>
      </c>
      <c r="E17" s="102" t="s">
        <v>19</v>
      </c>
      <c r="F17" s="102" t="s">
        <v>178</v>
      </c>
      <c r="G17" s="105">
        <v>45000</v>
      </c>
      <c r="H17" s="245">
        <v>1148.33</v>
      </c>
      <c r="I17" s="103">
        <v>25</v>
      </c>
      <c r="J17" s="105">
        <v>1291.5</v>
      </c>
      <c r="K17" s="105">
        <v>1368</v>
      </c>
      <c r="L17" s="103">
        <v>0</v>
      </c>
      <c r="M17" s="103">
        <f>+H17+I17+J17+K17+L17</f>
        <v>3832.83</v>
      </c>
      <c r="N17" s="103">
        <f>+G17-M17</f>
        <v>41167.17</v>
      </c>
    </row>
    <row r="18" spans="1:14" ht="39" customHeight="1" x14ac:dyDescent="0.45">
      <c r="A18" s="140" t="s">
        <v>324</v>
      </c>
      <c r="B18" s="102" t="s">
        <v>148</v>
      </c>
      <c r="C18" s="102" t="s">
        <v>227</v>
      </c>
      <c r="D18" s="102" t="s">
        <v>57</v>
      </c>
      <c r="E18" s="102" t="s">
        <v>19</v>
      </c>
      <c r="F18" s="102" t="s">
        <v>178</v>
      </c>
      <c r="G18" s="105">
        <v>40000</v>
      </c>
      <c r="H18" s="245">
        <v>442.65</v>
      </c>
      <c r="I18" s="103">
        <v>25</v>
      </c>
      <c r="J18" s="105">
        <v>1148</v>
      </c>
      <c r="K18" s="105">
        <v>1216</v>
      </c>
      <c r="L18" s="103">
        <v>0</v>
      </c>
      <c r="M18" s="103">
        <f t="shared" si="4"/>
        <v>2831.65</v>
      </c>
      <c r="N18" s="103">
        <f t="shared" si="5"/>
        <v>37168.35</v>
      </c>
    </row>
    <row r="19" spans="1:14" ht="39" customHeight="1" x14ac:dyDescent="0.45">
      <c r="A19" s="140" t="s">
        <v>325</v>
      </c>
      <c r="B19" s="102" t="s">
        <v>142</v>
      </c>
      <c r="C19" s="102" t="s">
        <v>143</v>
      </c>
      <c r="D19" s="102" t="s">
        <v>36</v>
      </c>
      <c r="E19" s="102" t="s">
        <v>19</v>
      </c>
      <c r="F19" s="102" t="s">
        <v>179</v>
      </c>
      <c r="G19" s="246">
        <v>40000</v>
      </c>
      <c r="H19" s="245">
        <v>442.65</v>
      </c>
      <c r="I19" s="103">
        <v>25</v>
      </c>
      <c r="J19" s="246">
        <v>1148</v>
      </c>
      <c r="K19" s="246">
        <v>1216</v>
      </c>
      <c r="L19" s="103">
        <v>0</v>
      </c>
      <c r="M19" s="103">
        <f t="shared" si="4"/>
        <v>2831.65</v>
      </c>
      <c r="N19" s="103">
        <f t="shared" si="5"/>
        <v>37168.35</v>
      </c>
    </row>
    <row r="20" spans="1:14" ht="39" customHeight="1" x14ac:dyDescent="0.45">
      <c r="A20" s="140" t="s">
        <v>326</v>
      </c>
      <c r="B20" s="102" t="s">
        <v>145</v>
      </c>
      <c r="C20" s="102" t="s">
        <v>143</v>
      </c>
      <c r="D20" s="102" t="s">
        <v>36</v>
      </c>
      <c r="E20" s="102" t="s">
        <v>19</v>
      </c>
      <c r="F20" s="102" t="s">
        <v>179</v>
      </c>
      <c r="G20" s="246">
        <v>40000</v>
      </c>
      <c r="H20" s="245">
        <v>442.65</v>
      </c>
      <c r="I20" s="103">
        <v>25</v>
      </c>
      <c r="J20" s="246">
        <v>1148</v>
      </c>
      <c r="K20" s="246">
        <v>1216</v>
      </c>
      <c r="L20" s="103">
        <v>1569.77</v>
      </c>
      <c r="M20" s="103">
        <f t="shared" si="4"/>
        <v>4401.42</v>
      </c>
      <c r="N20" s="103">
        <f t="shared" si="5"/>
        <v>35598.58</v>
      </c>
    </row>
    <row r="21" spans="1:14" ht="39" customHeight="1" x14ac:dyDescent="0.45">
      <c r="A21" s="140" t="s">
        <v>327</v>
      </c>
      <c r="B21" s="102" t="s">
        <v>358</v>
      </c>
      <c r="C21" s="102" t="s">
        <v>55</v>
      </c>
      <c r="D21" s="102" t="s">
        <v>57</v>
      </c>
      <c r="E21" s="102" t="s">
        <v>19</v>
      </c>
      <c r="F21" s="102" t="s">
        <v>179</v>
      </c>
      <c r="G21" s="246">
        <v>40000</v>
      </c>
      <c r="H21" s="245">
        <v>442.65</v>
      </c>
      <c r="I21" s="103">
        <v>25</v>
      </c>
      <c r="J21" s="246">
        <v>1148</v>
      </c>
      <c r="K21" s="246">
        <v>1216</v>
      </c>
      <c r="L21" s="103">
        <v>0</v>
      </c>
      <c r="M21" s="103">
        <f t="shared" si="4"/>
        <v>2831.65</v>
      </c>
      <c r="N21" s="103">
        <f t="shared" si="5"/>
        <v>37168.35</v>
      </c>
    </row>
    <row r="22" spans="1:14" ht="39" customHeight="1" x14ac:dyDescent="0.45">
      <c r="A22" s="140" t="s">
        <v>328</v>
      </c>
      <c r="B22" s="102" t="s">
        <v>279</v>
      </c>
      <c r="C22" s="102" t="s">
        <v>299</v>
      </c>
      <c r="D22" s="102" t="s">
        <v>282</v>
      </c>
      <c r="E22" s="102" t="s">
        <v>19</v>
      </c>
      <c r="F22" s="102" t="s">
        <v>179</v>
      </c>
      <c r="G22" s="105">
        <v>35000</v>
      </c>
      <c r="H22" s="103">
        <v>0</v>
      </c>
      <c r="I22" s="103">
        <v>25</v>
      </c>
      <c r="J22" s="105">
        <v>1004.5</v>
      </c>
      <c r="K22" s="105">
        <v>1064</v>
      </c>
      <c r="L22" s="103">
        <v>0</v>
      </c>
      <c r="M22" s="103">
        <f>+H22+I22+J22+K22+L22</f>
        <v>2093.5</v>
      </c>
      <c r="N22" s="103">
        <f t="shared" si="5"/>
        <v>32906.5</v>
      </c>
    </row>
    <row r="23" spans="1:14" ht="39" customHeight="1" x14ac:dyDescent="0.45">
      <c r="A23" s="140" t="s">
        <v>329</v>
      </c>
      <c r="B23" s="102" t="s">
        <v>280</v>
      </c>
      <c r="C23" s="102" t="s">
        <v>299</v>
      </c>
      <c r="D23" s="102" t="s">
        <v>282</v>
      </c>
      <c r="E23" s="102" t="s">
        <v>19</v>
      </c>
      <c r="F23" s="102" t="s">
        <v>281</v>
      </c>
      <c r="G23" s="105">
        <v>35000</v>
      </c>
      <c r="H23" s="103">
        <v>0</v>
      </c>
      <c r="I23" s="103">
        <v>25</v>
      </c>
      <c r="J23" s="105">
        <v>1004.5</v>
      </c>
      <c r="K23" s="105">
        <v>1064</v>
      </c>
      <c r="L23" s="103">
        <v>0</v>
      </c>
      <c r="M23" s="103">
        <f>+H23+I23+J23+K23+L23</f>
        <v>2093.5</v>
      </c>
      <c r="N23" s="103">
        <f t="shared" si="5"/>
        <v>32906.5</v>
      </c>
    </row>
    <row r="24" spans="1:14" ht="39" customHeight="1" x14ac:dyDescent="0.45">
      <c r="A24" s="140" t="s">
        <v>330</v>
      </c>
      <c r="B24" s="102" t="s">
        <v>208</v>
      </c>
      <c r="C24" s="102" t="s">
        <v>55</v>
      </c>
      <c r="D24" s="102" t="s">
        <v>57</v>
      </c>
      <c r="E24" s="102" t="s">
        <v>19</v>
      </c>
      <c r="F24" s="102" t="s">
        <v>179</v>
      </c>
      <c r="G24" s="105">
        <v>35000</v>
      </c>
      <c r="H24" s="103">
        <v>0</v>
      </c>
      <c r="I24" s="103">
        <v>25</v>
      </c>
      <c r="J24" s="105">
        <v>1004.5</v>
      </c>
      <c r="K24" s="105">
        <v>1064</v>
      </c>
      <c r="L24" s="103">
        <v>0</v>
      </c>
      <c r="M24" s="103">
        <f t="shared" ref="M24:M31" si="7">+H24+I24+J24+K24+L24</f>
        <v>2093.5</v>
      </c>
      <c r="N24" s="103">
        <f t="shared" si="5"/>
        <v>32906.5</v>
      </c>
    </row>
    <row r="25" spans="1:14" ht="39" customHeight="1" x14ac:dyDescent="0.45">
      <c r="A25" s="140" t="s">
        <v>331</v>
      </c>
      <c r="B25" s="102" t="s">
        <v>149</v>
      </c>
      <c r="C25" s="102" t="s">
        <v>200</v>
      </c>
      <c r="D25" s="102" t="s">
        <v>150</v>
      </c>
      <c r="E25" s="102" t="s">
        <v>26</v>
      </c>
      <c r="F25" s="102" t="s">
        <v>178</v>
      </c>
      <c r="G25" s="105">
        <v>35000</v>
      </c>
      <c r="H25" s="103">
        <v>0</v>
      </c>
      <c r="I25" s="103">
        <v>25</v>
      </c>
      <c r="J25" s="105">
        <v>1004.5</v>
      </c>
      <c r="K25" s="105">
        <v>1064</v>
      </c>
      <c r="L25" s="103">
        <v>31867.4</v>
      </c>
      <c r="M25" s="103">
        <f t="shared" si="7"/>
        <v>33960.9</v>
      </c>
      <c r="N25" s="103">
        <f t="shared" si="5"/>
        <v>1039.0999999999985</v>
      </c>
    </row>
    <row r="26" spans="1:14" ht="39" customHeight="1" x14ac:dyDescent="0.45">
      <c r="A26" s="140" t="s">
        <v>332</v>
      </c>
      <c r="B26" s="102" t="s">
        <v>152</v>
      </c>
      <c r="C26" s="102" t="s">
        <v>153</v>
      </c>
      <c r="D26" s="102" t="s">
        <v>57</v>
      </c>
      <c r="E26" s="102" t="s">
        <v>26</v>
      </c>
      <c r="F26" s="102" t="s">
        <v>179</v>
      </c>
      <c r="G26" s="105">
        <v>35000</v>
      </c>
      <c r="H26" s="103">
        <v>0</v>
      </c>
      <c r="I26" s="103">
        <v>25</v>
      </c>
      <c r="J26" s="105">
        <v>1004.5</v>
      </c>
      <c r="K26" s="105">
        <v>1064</v>
      </c>
      <c r="L26" s="103">
        <v>1050</v>
      </c>
      <c r="M26" s="103">
        <f t="shared" si="7"/>
        <v>3143.5</v>
      </c>
      <c r="N26" s="103">
        <f t="shared" si="5"/>
        <v>31856.5</v>
      </c>
    </row>
    <row r="27" spans="1:14" ht="39" customHeight="1" x14ac:dyDescent="0.45">
      <c r="A27" s="140" t="s">
        <v>333</v>
      </c>
      <c r="B27" s="102" t="s">
        <v>222</v>
      </c>
      <c r="C27" s="102" t="s">
        <v>143</v>
      </c>
      <c r="D27" s="102" t="s">
        <v>57</v>
      </c>
      <c r="E27" s="102" t="s">
        <v>19</v>
      </c>
      <c r="F27" s="102" t="s">
        <v>179</v>
      </c>
      <c r="G27" s="105">
        <v>35000</v>
      </c>
      <c r="H27" s="103">
        <v>0</v>
      </c>
      <c r="I27" s="103">
        <v>25</v>
      </c>
      <c r="J27" s="105">
        <v>1004.5</v>
      </c>
      <c r="K27" s="105">
        <v>1064</v>
      </c>
      <c r="L27" s="103">
        <v>0</v>
      </c>
      <c r="M27" s="103">
        <f t="shared" si="7"/>
        <v>2093.5</v>
      </c>
      <c r="N27" s="103">
        <f t="shared" si="5"/>
        <v>32906.5</v>
      </c>
    </row>
    <row r="28" spans="1:14" ht="39" customHeight="1" x14ac:dyDescent="0.45">
      <c r="A28" s="140" t="s">
        <v>334</v>
      </c>
      <c r="B28" s="102" t="s">
        <v>223</v>
      </c>
      <c r="C28" s="102" t="s">
        <v>289</v>
      </c>
      <c r="D28" s="102" t="s">
        <v>57</v>
      </c>
      <c r="E28" s="102" t="s">
        <v>19</v>
      </c>
      <c r="F28" s="102" t="s">
        <v>178</v>
      </c>
      <c r="G28" s="105">
        <v>35000</v>
      </c>
      <c r="H28" s="103">
        <v>0</v>
      </c>
      <c r="I28" s="103">
        <v>25</v>
      </c>
      <c r="J28" s="105">
        <v>1004.5</v>
      </c>
      <c r="K28" s="105">
        <v>1064</v>
      </c>
      <c r="L28" s="103">
        <v>0</v>
      </c>
      <c r="M28" s="103">
        <f t="shared" si="7"/>
        <v>2093.5</v>
      </c>
      <c r="N28" s="103">
        <f t="shared" si="5"/>
        <v>32906.5</v>
      </c>
    </row>
    <row r="29" spans="1:14" ht="39" customHeight="1" x14ac:dyDescent="0.45">
      <c r="A29" s="140" t="s">
        <v>335</v>
      </c>
      <c r="B29" s="102" t="s">
        <v>297</v>
      </c>
      <c r="C29" s="102" t="s">
        <v>194</v>
      </c>
      <c r="D29" s="102" t="s">
        <v>306</v>
      </c>
      <c r="E29" s="102" t="s">
        <v>19</v>
      </c>
      <c r="F29" s="102" t="s">
        <v>178</v>
      </c>
      <c r="G29" s="105">
        <v>35000</v>
      </c>
      <c r="H29" s="103">
        <v>0</v>
      </c>
      <c r="I29" s="103">
        <v>25</v>
      </c>
      <c r="J29" s="105">
        <v>1004.5</v>
      </c>
      <c r="K29" s="105">
        <v>1064</v>
      </c>
      <c r="L29" s="103">
        <v>0</v>
      </c>
      <c r="M29" s="103">
        <f t="shared" si="7"/>
        <v>2093.5</v>
      </c>
      <c r="N29" s="103">
        <f t="shared" si="5"/>
        <v>32906.5</v>
      </c>
    </row>
    <row r="30" spans="1:14" ht="39" customHeight="1" x14ac:dyDescent="0.45">
      <c r="A30" s="140" t="s">
        <v>336</v>
      </c>
      <c r="B30" s="102" t="s">
        <v>298</v>
      </c>
      <c r="C30" s="102" t="s">
        <v>220</v>
      </c>
      <c r="D30" s="102" t="s">
        <v>57</v>
      </c>
      <c r="E30" s="102" t="s">
        <v>19</v>
      </c>
      <c r="F30" s="102" t="s">
        <v>178</v>
      </c>
      <c r="G30" s="105">
        <v>35000</v>
      </c>
      <c r="H30" s="103">
        <v>0</v>
      </c>
      <c r="I30" s="103">
        <v>25</v>
      </c>
      <c r="J30" s="105">
        <v>1004.5</v>
      </c>
      <c r="K30" s="105">
        <v>1064</v>
      </c>
      <c r="L30" s="103">
        <v>0</v>
      </c>
      <c r="M30" s="103">
        <f t="shared" si="7"/>
        <v>2093.5</v>
      </c>
      <c r="N30" s="103">
        <f t="shared" si="5"/>
        <v>32906.5</v>
      </c>
    </row>
    <row r="31" spans="1:14" ht="39" customHeight="1" x14ac:dyDescent="0.45">
      <c r="A31" s="140" t="s">
        <v>337</v>
      </c>
      <c r="B31" s="102" t="s">
        <v>357</v>
      </c>
      <c r="C31" s="102" t="s">
        <v>226</v>
      </c>
      <c r="D31" s="102" t="s">
        <v>57</v>
      </c>
      <c r="E31" s="102" t="s">
        <v>19</v>
      </c>
      <c r="F31" s="102" t="s">
        <v>179</v>
      </c>
      <c r="G31" s="105">
        <v>35000</v>
      </c>
      <c r="H31" s="103">
        <v>0</v>
      </c>
      <c r="I31" s="103">
        <v>25</v>
      </c>
      <c r="J31" s="105">
        <v>1004.5</v>
      </c>
      <c r="K31" s="105">
        <v>1064</v>
      </c>
      <c r="L31" s="103">
        <v>0</v>
      </c>
      <c r="M31" s="103">
        <f t="shared" si="7"/>
        <v>2093.5</v>
      </c>
      <c r="N31" s="103">
        <f t="shared" si="5"/>
        <v>32906.5</v>
      </c>
    </row>
    <row r="32" spans="1:14" ht="39" customHeight="1" x14ac:dyDescent="0.45">
      <c r="A32" s="140" t="s">
        <v>338</v>
      </c>
      <c r="B32" s="104" t="s">
        <v>134</v>
      </c>
      <c r="C32" s="102" t="s">
        <v>220</v>
      </c>
      <c r="D32" s="102" t="s">
        <v>44</v>
      </c>
      <c r="E32" s="102" t="s">
        <v>26</v>
      </c>
      <c r="F32" s="102" t="s">
        <v>179</v>
      </c>
      <c r="G32" s="105">
        <v>31500</v>
      </c>
      <c r="H32" s="103">
        <v>0</v>
      </c>
      <c r="I32" s="103">
        <v>25</v>
      </c>
      <c r="J32" s="105">
        <v>904.05</v>
      </c>
      <c r="K32" s="105">
        <v>957.6</v>
      </c>
      <c r="L32" s="103">
        <v>0</v>
      </c>
      <c r="M32" s="103">
        <f>+H32+I32+J32+K32+L32</f>
        <v>1886.65</v>
      </c>
      <c r="N32" s="103">
        <f t="shared" si="5"/>
        <v>29613.35</v>
      </c>
    </row>
    <row r="33" spans="1:14" ht="39" customHeight="1" x14ac:dyDescent="0.45">
      <c r="A33" s="140" t="s">
        <v>339</v>
      </c>
      <c r="B33" s="102" t="s">
        <v>137</v>
      </c>
      <c r="C33" s="102" t="s">
        <v>55</v>
      </c>
      <c r="D33" s="102" t="s">
        <v>57</v>
      </c>
      <c r="E33" s="102" t="s">
        <v>26</v>
      </c>
      <c r="F33" s="102" t="s">
        <v>179</v>
      </c>
      <c r="G33" s="105">
        <v>31000</v>
      </c>
      <c r="H33" s="103">
        <v>0</v>
      </c>
      <c r="I33" s="103">
        <v>25</v>
      </c>
      <c r="J33" s="105">
        <v>889.7</v>
      </c>
      <c r="K33" s="105">
        <v>942.4</v>
      </c>
      <c r="L33" s="103">
        <v>771</v>
      </c>
      <c r="M33" s="103">
        <v>2628.1</v>
      </c>
      <c r="N33" s="103">
        <f t="shared" si="5"/>
        <v>28371.9</v>
      </c>
    </row>
    <row r="34" spans="1:14" ht="39" customHeight="1" x14ac:dyDescent="0.45">
      <c r="A34" s="140" t="s">
        <v>340</v>
      </c>
      <c r="B34" s="122" t="s">
        <v>305</v>
      </c>
      <c r="C34" s="102" t="s">
        <v>220</v>
      </c>
      <c r="D34" s="102" t="s">
        <v>57</v>
      </c>
      <c r="E34" s="102" t="s">
        <v>19</v>
      </c>
      <c r="F34" s="102" t="s">
        <v>178</v>
      </c>
      <c r="G34" s="105">
        <v>30000</v>
      </c>
      <c r="H34" s="103">
        <v>0</v>
      </c>
      <c r="I34" s="103">
        <v>25</v>
      </c>
      <c r="J34" s="105">
        <v>861</v>
      </c>
      <c r="K34" s="105">
        <v>912</v>
      </c>
      <c r="L34" s="103">
        <v>0</v>
      </c>
      <c r="M34" s="103">
        <f>+H34+I34+J34+K34+L34</f>
        <v>1798</v>
      </c>
      <c r="N34" s="103">
        <f t="shared" si="5"/>
        <v>28202</v>
      </c>
    </row>
    <row r="35" spans="1:14" ht="39" customHeight="1" x14ac:dyDescent="0.45">
      <c r="A35" s="140" t="s">
        <v>349</v>
      </c>
      <c r="B35" s="122" t="s">
        <v>400</v>
      </c>
      <c r="C35" s="102" t="s">
        <v>220</v>
      </c>
      <c r="D35" s="102" t="s">
        <v>57</v>
      </c>
      <c r="E35" s="102" t="s">
        <v>19</v>
      </c>
      <c r="F35" s="102" t="s">
        <v>179</v>
      </c>
      <c r="G35" s="105">
        <v>30000</v>
      </c>
      <c r="H35" s="103">
        <v>0</v>
      </c>
      <c r="I35" s="103">
        <v>25</v>
      </c>
      <c r="J35" s="105">
        <v>861</v>
      </c>
      <c r="K35" s="105">
        <v>912</v>
      </c>
      <c r="L35" s="103">
        <v>0</v>
      </c>
      <c r="M35" s="103">
        <f>+H35+I35+J35+K35+L35</f>
        <v>1798</v>
      </c>
      <c r="N35" s="103">
        <f t="shared" ref="N35" si="8">+G35-M35</f>
        <v>28202</v>
      </c>
    </row>
    <row r="36" spans="1:14" ht="39" customHeight="1" x14ac:dyDescent="0.45">
      <c r="A36" s="140" t="s">
        <v>350</v>
      </c>
      <c r="B36" s="122" t="s">
        <v>136</v>
      </c>
      <c r="C36" s="102" t="s">
        <v>195</v>
      </c>
      <c r="D36" s="102" t="s">
        <v>79</v>
      </c>
      <c r="E36" s="102" t="s">
        <v>19</v>
      </c>
      <c r="F36" s="102" t="s">
        <v>179</v>
      </c>
      <c r="G36" s="105">
        <v>17710</v>
      </c>
      <c r="H36" s="103">
        <v>0</v>
      </c>
      <c r="I36" s="103">
        <v>25</v>
      </c>
      <c r="J36" s="105">
        <v>508.28</v>
      </c>
      <c r="K36" s="105">
        <v>538.38</v>
      </c>
      <c r="L36" s="103">
        <v>0</v>
      </c>
      <c r="M36" s="103">
        <f>+H36+I36+J36+K36+L36</f>
        <v>1071.6599999999999</v>
      </c>
      <c r="N36" s="103">
        <f t="shared" si="5"/>
        <v>16638.34</v>
      </c>
    </row>
    <row r="37" spans="1:14" ht="39" customHeight="1" x14ac:dyDescent="0.45">
      <c r="A37" s="251" t="s">
        <v>182</v>
      </c>
      <c r="B37" s="252"/>
      <c r="C37" s="252"/>
      <c r="D37" s="252"/>
      <c r="E37" s="252"/>
      <c r="F37" s="261"/>
      <c r="G37" s="76">
        <f>SUM(G9:G36)</f>
        <v>1165210</v>
      </c>
      <c r="H37" s="16">
        <f>SUM(H9:H36)</f>
        <v>29470.420000000006</v>
      </c>
      <c r="I37" s="16">
        <f>SUM(I9:I36)</f>
        <v>700</v>
      </c>
      <c r="J37" s="83">
        <f>SUM(J9:J36)</f>
        <v>33441.03</v>
      </c>
      <c r="K37" s="83">
        <f>SUM(K9:K36)</f>
        <v>35422.379999999997</v>
      </c>
      <c r="L37" s="16">
        <f>SUM(L10:L36)</f>
        <v>41662.770000000004</v>
      </c>
      <c r="M37" s="16">
        <f>SUM(M9:M36)</f>
        <v>140696.6</v>
      </c>
      <c r="N37" s="64">
        <f>SUM(N9:N36)</f>
        <v>1024513.3999999999</v>
      </c>
    </row>
    <row r="39" spans="1:14" ht="39" customHeight="1" x14ac:dyDescent="0.45">
      <c r="A39" s="56"/>
      <c r="B39" s="56"/>
      <c r="C39" s="56"/>
      <c r="D39" s="56"/>
      <c r="E39" s="56"/>
      <c r="F39" s="56"/>
      <c r="G39" s="77"/>
      <c r="H39" s="22"/>
      <c r="I39" s="22"/>
      <c r="J39" s="84"/>
      <c r="K39" s="84"/>
      <c r="L39" s="22"/>
      <c r="M39" s="22"/>
      <c r="N39" s="66"/>
    </row>
    <row r="40" spans="1:14" ht="39" customHeight="1" x14ac:dyDescent="0.4">
      <c r="A40" s="14"/>
      <c r="B40" s="96"/>
      <c r="C40" s="28"/>
      <c r="D40" s="28"/>
      <c r="E40" s="28"/>
      <c r="F40" s="28"/>
      <c r="G40" s="78"/>
      <c r="H40" s="23"/>
      <c r="I40" s="23"/>
      <c r="J40" s="85"/>
      <c r="K40" s="85"/>
      <c r="L40" s="23"/>
      <c r="M40" s="23"/>
      <c r="N40" s="23"/>
    </row>
    <row r="41" spans="1:14" ht="39" customHeight="1" thickBot="1" x14ac:dyDescent="0.5">
      <c r="A41" s="18"/>
      <c r="B41" s="139"/>
      <c r="D41" s="17"/>
      <c r="E41" s="17"/>
      <c r="F41" s="17"/>
      <c r="G41" s="79"/>
      <c r="H41" s="21"/>
      <c r="I41" s="21"/>
      <c r="J41" s="86"/>
      <c r="K41" s="87"/>
      <c r="L41" s="22"/>
      <c r="M41" s="22"/>
      <c r="N41" s="23"/>
    </row>
    <row r="42" spans="1:14" ht="37.5" customHeight="1" x14ac:dyDescent="0.5">
      <c r="A42" s="136"/>
      <c r="B42" s="120" t="s">
        <v>93</v>
      </c>
      <c r="C42" s="135"/>
      <c r="D42" s="132"/>
      <c r="E42" s="132"/>
      <c r="F42" s="132"/>
      <c r="G42" s="137"/>
      <c r="H42" s="134" t="s">
        <v>94</v>
      </c>
      <c r="I42" s="134"/>
      <c r="J42" s="137"/>
      <c r="K42" s="138"/>
      <c r="L42" s="22"/>
      <c r="M42" s="22"/>
      <c r="N42" s="23"/>
    </row>
    <row r="43" spans="1:14" ht="28.5" customHeight="1" x14ac:dyDescent="0.5">
      <c r="A43" s="136"/>
      <c r="B43" s="120" t="s">
        <v>183</v>
      </c>
      <c r="C43" s="135"/>
      <c r="D43" s="132"/>
      <c r="E43" s="132"/>
      <c r="F43" s="132"/>
      <c r="G43" s="137"/>
      <c r="H43" s="134" t="s">
        <v>95</v>
      </c>
      <c r="I43" s="134"/>
      <c r="J43" s="138"/>
      <c r="K43" s="137"/>
      <c r="L43" s="22"/>
      <c r="M43" s="22"/>
      <c r="N43" s="23"/>
    </row>
    <row r="44" spans="1:14" ht="39" customHeight="1" x14ac:dyDescent="0.45">
      <c r="A44" s="18"/>
      <c r="B44" s="97"/>
      <c r="C44" s="17"/>
      <c r="D44" s="17" t="s">
        <v>133</v>
      </c>
      <c r="E44" s="17"/>
      <c r="F44" s="17"/>
      <c r="G44" s="79"/>
      <c r="H44" s="20"/>
      <c r="I44" s="20"/>
      <c r="J44" s="79"/>
      <c r="K44" s="87"/>
      <c r="L44" s="22"/>
      <c r="M44" s="22"/>
      <c r="N44" s="23"/>
    </row>
    <row r="45" spans="1:14" ht="39" customHeight="1" x14ac:dyDescent="0.45">
      <c r="A45" s="18"/>
      <c r="B45" s="97"/>
      <c r="C45" s="17"/>
      <c r="D45" s="17"/>
      <c r="E45" s="17"/>
      <c r="F45" s="17"/>
      <c r="G45" s="79"/>
      <c r="H45" s="22"/>
      <c r="I45" s="22"/>
      <c r="J45" s="87"/>
      <c r="K45" s="87"/>
      <c r="L45" s="22"/>
      <c r="M45" s="22"/>
      <c r="N45" s="23"/>
    </row>
    <row r="46" spans="1:14" ht="39" customHeight="1" x14ac:dyDescent="0.45">
      <c r="A46" s="18"/>
      <c r="B46" s="97"/>
      <c r="C46" s="17"/>
      <c r="D46" s="17"/>
      <c r="E46" s="17"/>
      <c r="F46" s="17"/>
      <c r="G46" s="79"/>
      <c r="H46" s="22"/>
      <c r="I46" s="22"/>
      <c r="J46" s="87"/>
      <c r="K46" s="87"/>
      <c r="L46" s="22"/>
      <c r="M46" s="22"/>
      <c r="N46" s="23"/>
    </row>
    <row r="47" spans="1:14" ht="39" customHeight="1" x14ac:dyDescent="0.4">
      <c r="A47" s="14"/>
      <c r="B47" s="96"/>
      <c r="C47" s="28"/>
      <c r="D47" s="28"/>
      <c r="E47" s="28"/>
      <c r="F47" s="28"/>
      <c r="G47" s="78"/>
      <c r="H47" s="23"/>
      <c r="I47" s="23"/>
      <c r="J47" s="85"/>
      <c r="K47" s="85"/>
      <c r="L47" s="23"/>
      <c r="M47" s="23"/>
      <c r="N47" s="23"/>
    </row>
    <row r="48" spans="1:14" ht="39" customHeight="1" x14ac:dyDescent="0.4">
      <c r="A48" s="14"/>
      <c r="B48" s="96"/>
      <c r="C48" s="28"/>
      <c r="D48" s="28"/>
      <c r="E48" s="28"/>
      <c r="F48" s="28"/>
      <c r="G48" s="78"/>
      <c r="H48" s="23"/>
      <c r="I48" s="23"/>
      <c r="J48" s="85"/>
      <c r="K48" s="85"/>
      <c r="L48" s="23"/>
      <c r="M48" s="23"/>
      <c r="N48" s="23"/>
    </row>
    <row r="49" spans="1:17" ht="39" customHeight="1" x14ac:dyDescent="0.45">
      <c r="A49" s="30"/>
      <c r="B49" s="98"/>
      <c r="C49" s="31"/>
      <c r="D49" s="31"/>
      <c r="E49" s="31"/>
      <c r="F49" s="31"/>
      <c r="G49" s="80"/>
      <c r="H49" s="30"/>
      <c r="I49" s="30"/>
      <c r="J49" s="80"/>
      <c r="K49" s="80"/>
      <c r="L49" s="31"/>
      <c r="M49" s="31"/>
      <c r="N49" s="31"/>
    </row>
    <row r="50" spans="1:17" ht="39" customHeight="1" x14ac:dyDescent="0.45">
      <c r="A50" s="25"/>
      <c r="B50" s="98"/>
      <c r="C50" s="31"/>
      <c r="D50" s="31"/>
      <c r="E50" s="31"/>
      <c r="F50" s="31"/>
      <c r="G50" s="81"/>
      <c r="H50" s="25"/>
      <c r="I50" s="25"/>
      <c r="J50" s="81"/>
      <c r="K50" s="81"/>
      <c r="L50" s="31"/>
      <c r="M50" s="31"/>
      <c r="N50" s="31"/>
    </row>
    <row r="51" spans="1:17" ht="39" customHeight="1" x14ac:dyDescent="0.45">
      <c r="A51" s="25"/>
      <c r="B51" s="98"/>
      <c r="C51" s="31"/>
      <c r="D51" s="31"/>
      <c r="E51" s="31"/>
      <c r="F51" s="31"/>
      <c r="G51" s="81"/>
      <c r="H51" s="25"/>
      <c r="I51" s="25"/>
      <c r="J51" s="81"/>
      <c r="K51" s="81"/>
      <c r="L51" s="31"/>
      <c r="M51" s="31"/>
      <c r="N51" s="31"/>
      <c r="O51" s="25"/>
      <c r="P51" s="25"/>
      <c r="Q51" s="25"/>
    </row>
    <row r="52" spans="1:17" ht="39" customHeight="1" x14ac:dyDescent="0.25">
      <c r="O52" s="25"/>
      <c r="P52" s="25"/>
      <c r="Q52" s="25"/>
    </row>
  </sheetData>
  <sortState xmlns:xlrd2="http://schemas.microsoft.com/office/spreadsheetml/2017/richdata2" ref="A10:N36">
    <sortCondition descending="1" ref="G36"/>
  </sortState>
  <mergeCells count="6">
    <mergeCell ref="A1:N1"/>
    <mergeCell ref="A4:N4"/>
    <mergeCell ref="A6:N6"/>
    <mergeCell ref="B5:N5"/>
    <mergeCell ref="A37:F37"/>
    <mergeCell ref="A7:N7"/>
  </mergeCells>
  <phoneticPr fontId="30" type="noConversion"/>
  <pageMargins left="0.43" right="0.24" top="0.44" bottom="0.3" header="0.17" footer="0.17"/>
  <pageSetup paperSize="5" scale="36" orientation="landscape" r:id="rId1"/>
  <rowBreaks count="1" manualBreakCount="1">
    <brk id="44" max="1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6"/>
  <sheetViews>
    <sheetView view="pageBreakPreview" zoomScale="60" zoomScaleNormal="100" zoomScalePageLayoutView="39" workbookViewId="0">
      <selection activeCell="B9" sqref="B9"/>
    </sheetView>
  </sheetViews>
  <sheetFormatPr baseColWidth="10" defaultColWidth="9.140625" defaultRowHeight="37.5" customHeight="1" x14ac:dyDescent="0.25"/>
  <cols>
    <col min="1" max="1" width="6.42578125" customWidth="1"/>
    <col min="2" max="2" width="62.7109375" customWidth="1"/>
    <col min="3" max="3" width="88.28515625" customWidth="1"/>
    <col min="4" max="4" width="20.85546875" customWidth="1"/>
    <col min="5" max="5" width="37.7109375" style="93" customWidth="1"/>
    <col min="6" max="6" width="22.42578125" customWidth="1"/>
    <col min="7" max="7" width="18.140625" customWidth="1"/>
    <col min="8" max="8" width="16.7109375" customWidth="1"/>
    <col min="9" max="9" width="20.140625" customWidth="1"/>
    <col min="10" max="10" width="20.42578125" customWidth="1"/>
    <col min="11" max="11" width="17.140625" customWidth="1"/>
    <col min="12" max="12" width="19.85546875" customWidth="1"/>
    <col min="13" max="13" width="25.7109375" customWidth="1"/>
    <col min="14" max="14" width="21.28515625" customWidth="1"/>
  </cols>
  <sheetData>
    <row r="1" spans="1:16" s="1" customFormat="1" ht="37.5" customHeight="1" x14ac:dyDescent="0.5">
      <c r="E1" s="88"/>
    </row>
    <row r="2" spans="1:16" s="1" customFormat="1" ht="37.5" customHeight="1" x14ac:dyDescent="0.5">
      <c r="A2" s="2"/>
      <c r="B2" s="2"/>
      <c r="C2" s="2"/>
      <c r="D2" s="2"/>
      <c r="E2" s="89"/>
      <c r="F2" s="2"/>
      <c r="G2" s="2"/>
      <c r="H2" s="2"/>
      <c r="I2" s="2"/>
      <c r="J2" s="2"/>
      <c r="K2" s="2"/>
      <c r="L2" s="2"/>
      <c r="M2" s="2"/>
      <c r="N2" s="2"/>
    </row>
    <row r="3" spans="1:16" s="1" customFormat="1" ht="24.75" customHeight="1" x14ac:dyDescent="0.5">
      <c r="A3" s="2"/>
      <c r="B3" s="2"/>
      <c r="C3" s="2"/>
      <c r="D3" s="2"/>
      <c r="E3" s="89"/>
      <c r="F3" s="2"/>
      <c r="G3" s="2"/>
      <c r="H3" s="2"/>
      <c r="I3" s="2"/>
      <c r="J3" s="2"/>
      <c r="K3" s="2"/>
      <c r="L3" s="2"/>
      <c r="M3" s="2"/>
      <c r="N3" s="2"/>
    </row>
    <row r="4" spans="1:16" s="1" customFormat="1" ht="27.75" customHeight="1" x14ac:dyDescent="0.5">
      <c r="A4" s="253" t="s">
        <v>0</v>
      </c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253"/>
    </row>
    <row r="5" spans="1:16" s="1" customFormat="1" ht="27.75" customHeight="1" x14ac:dyDescent="0.5">
      <c r="A5" s="262" t="s">
        <v>411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262"/>
      <c r="M5" s="262"/>
      <c r="N5" s="262"/>
      <c r="O5" s="57"/>
    </row>
    <row r="6" spans="1:16" s="1" customFormat="1" ht="27.75" customHeight="1" x14ac:dyDescent="0.5">
      <c r="A6" s="253" t="s">
        <v>154</v>
      </c>
      <c r="B6" s="253"/>
      <c r="C6" s="253"/>
      <c r="D6" s="253"/>
      <c r="E6" s="253"/>
      <c r="F6" s="253"/>
      <c r="G6" s="253"/>
      <c r="H6" s="253"/>
      <c r="I6" s="253"/>
      <c r="J6" s="253"/>
      <c r="K6" s="253"/>
      <c r="L6" s="253"/>
      <c r="M6" s="253"/>
      <c r="N6" s="253"/>
      <c r="O6" s="3"/>
      <c r="P6" s="3"/>
    </row>
    <row r="7" spans="1:16" s="253" customFormat="1" ht="37.5" customHeight="1" x14ac:dyDescent="0.25"/>
    <row r="8" spans="1:16" s="4" customFormat="1" ht="50.25" customHeight="1" x14ac:dyDescent="0.45">
      <c r="A8" s="5" t="s">
        <v>1</v>
      </c>
      <c r="B8" s="6" t="s">
        <v>2</v>
      </c>
      <c r="C8" s="7" t="s">
        <v>3</v>
      </c>
      <c r="D8" s="6" t="s">
        <v>4</v>
      </c>
      <c r="E8" s="7" t="s">
        <v>5</v>
      </c>
      <c r="F8" s="7" t="s">
        <v>177</v>
      </c>
      <c r="G8" s="7" t="s">
        <v>181</v>
      </c>
      <c r="H8" s="6" t="s">
        <v>6</v>
      </c>
      <c r="I8" s="7" t="s">
        <v>7</v>
      </c>
      <c r="J8" s="6" t="s">
        <v>8</v>
      </c>
      <c r="K8" s="7" t="s">
        <v>9</v>
      </c>
      <c r="L8" s="7" t="s">
        <v>10</v>
      </c>
      <c r="M8" s="7" t="s">
        <v>11</v>
      </c>
      <c r="N8" s="6" t="s">
        <v>12</v>
      </c>
    </row>
    <row r="9" spans="1:16" s="8" customFormat="1" ht="37.5" customHeight="1" x14ac:dyDescent="0.45">
      <c r="A9" s="140" t="s">
        <v>315</v>
      </c>
      <c r="B9" s="10" t="s">
        <v>37</v>
      </c>
      <c r="C9" s="11" t="s">
        <v>34</v>
      </c>
      <c r="D9" s="11" t="s">
        <v>38</v>
      </c>
      <c r="E9" s="27" t="s">
        <v>155</v>
      </c>
      <c r="F9" s="11" t="s">
        <v>178</v>
      </c>
      <c r="G9" s="67">
        <v>50000</v>
      </c>
      <c r="H9" s="12">
        <v>1854</v>
      </c>
      <c r="I9" s="12">
        <v>25</v>
      </c>
      <c r="J9" s="12">
        <v>1435</v>
      </c>
      <c r="K9" s="12">
        <v>1520</v>
      </c>
      <c r="L9" s="12">
        <v>4860</v>
      </c>
      <c r="M9" s="12">
        <f>+H9+I9+J9+K9+L9</f>
        <v>9694</v>
      </c>
      <c r="N9" s="12">
        <f>+G9-M9</f>
        <v>40306</v>
      </c>
    </row>
    <row r="10" spans="1:16" s="4" customFormat="1" ht="37.5" customHeight="1" x14ac:dyDescent="0.45">
      <c r="A10" s="140" t="s">
        <v>316</v>
      </c>
      <c r="B10" s="11" t="s">
        <v>156</v>
      </c>
      <c r="C10" s="11" t="s">
        <v>200</v>
      </c>
      <c r="D10" s="13" t="s">
        <v>99</v>
      </c>
      <c r="E10" s="27" t="s">
        <v>155</v>
      </c>
      <c r="F10" s="11" t="s">
        <v>178</v>
      </c>
      <c r="G10" s="32">
        <v>10000</v>
      </c>
      <c r="H10" s="12">
        <v>0</v>
      </c>
      <c r="I10" s="12">
        <v>25</v>
      </c>
      <c r="J10" s="12">
        <v>287</v>
      </c>
      <c r="K10" s="12">
        <v>304</v>
      </c>
      <c r="L10" s="12">
        <v>0</v>
      </c>
      <c r="M10" s="12">
        <f>+H10+I10+J10+K10+L10</f>
        <v>616</v>
      </c>
      <c r="N10" s="12">
        <f>+G10-M10</f>
        <v>9384</v>
      </c>
    </row>
    <row r="11" spans="1:16" ht="37.5" customHeight="1" x14ac:dyDescent="0.45">
      <c r="A11" s="251" t="s">
        <v>182</v>
      </c>
      <c r="B11" s="252"/>
      <c r="C11" s="252"/>
      <c r="D11" s="252"/>
      <c r="E11" s="252"/>
      <c r="F11" s="261"/>
      <c r="G11" s="15">
        <f t="shared" ref="G11:N11" si="0">SUM(G9:G10)</f>
        <v>60000</v>
      </c>
      <c r="H11" s="15">
        <f t="shared" si="0"/>
        <v>1854</v>
      </c>
      <c r="I11" s="16">
        <f t="shared" si="0"/>
        <v>50</v>
      </c>
      <c r="J11" s="15">
        <f t="shared" si="0"/>
        <v>1722</v>
      </c>
      <c r="K11" s="15">
        <f t="shared" si="0"/>
        <v>1824</v>
      </c>
      <c r="L11" s="15">
        <f t="shared" si="0"/>
        <v>4860</v>
      </c>
      <c r="M11" s="15">
        <f t="shared" si="0"/>
        <v>10310</v>
      </c>
      <c r="N11" s="15">
        <f t="shared" si="0"/>
        <v>49690</v>
      </c>
    </row>
    <row r="12" spans="1:16" ht="37.5" customHeight="1" x14ac:dyDescent="0.4">
      <c r="A12" s="14"/>
      <c r="B12" s="28"/>
      <c r="C12" s="28"/>
      <c r="D12" s="28"/>
      <c r="E12" s="90"/>
      <c r="F12" s="28"/>
      <c r="G12" s="29"/>
      <c r="H12" s="23"/>
      <c r="I12" s="23"/>
      <c r="J12" s="23"/>
      <c r="K12" s="23"/>
      <c r="L12" s="23"/>
      <c r="M12" s="23"/>
      <c r="N12" s="23"/>
    </row>
    <row r="13" spans="1:16" ht="37.5" customHeight="1" x14ac:dyDescent="0.4">
      <c r="A13" s="14"/>
      <c r="B13" s="28"/>
      <c r="C13" s="28"/>
      <c r="D13" s="28"/>
      <c r="E13" s="90"/>
      <c r="F13" s="28"/>
      <c r="G13" s="29"/>
      <c r="H13" s="23"/>
      <c r="I13" s="23"/>
      <c r="J13" s="23"/>
      <c r="K13" s="23"/>
      <c r="L13" s="23"/>
      <c r="M13" s="23"/>
      <c r="N13" s="23"/>
    </row>
    <row r="14" spans="1:16" ht="37.5" customHeight="1" x14ac:dyDescent="0.4">
      <c r="A14" s="14"/>
      <c r="B14" s="28"/>
      <c r="C14" s="28"/>
      <c r="D14" s="28"/>
      <c r="E14" s="90"/>
      <c r="F14" s="28"/>
      <c r="G14" s="29"/>
      <c r="H14" s="23"/>
      <c r="I14" s="23"/>
      <c r="J14" s="23"/>
      <c r="K14" s="23"/>
      <c r="L14" s="23"/>
      <c r="M14" s="23"/>
      <c r="N14" s="65"/>
    </row>
    <row r="15" spans="1:16" ht="37.5" customHeight="1" x14ac:dyDescent="0.4">
      <c r="A15" s="14"/>
      <c r="B15" s="28"/>
      <c r="C15" s="28"/>
      <c r="D15" s="28"/>
      <c r="E15" s="90"/>
      <c r="F15" s="28"/>
      <c r="G15" s="29"/>
      <c r="H15" s="23"/>
      <c r="I15" s="23"/>
      <c r="J15" s="23"/>
      <c r="K15" s="23"/>
      <c r="L15" s="23"/>
      <c r="M15" s="23"/>
      <c r="N15" s="23"/>
    </row>
    <row r="16" spans="1:16" ht="37.5" customHeight="1" x14ac:dyDescent="0.45">
      <c r="A16" s="18"/>
      <c r="B16" s="19"/>
      <c r="C16" s="17"/>
      <c r="D16" s="17"/>
      <c r="E16" s="91"/>
      <c r="F16" s="17"/>
      <c r="G16" s="20"/>
      <c r="H16" s="21"/>
      <c r="I16" s="21"/>
      <c r="J16" s="21"/>
      <c r="K16" s="22"/>
      <c r="L16" s="22"/>
      <c r="M16" s="22"/>
      <c r="N16" s="23"/>
    </row>
    <row r="17" spans="1:16" ht="37.5" customHeight="1" x14ac:dyDescent="0.5">
      <c r="A17" s="18"/>
      <c r="B17" s="132" t="s">
        <v>206</v>
      </c>
      <c r="C17" s="132"/>
      <c r="D17" s="132"/>
      <c r="E17" s="133"/>
      <c r="F17" s="132"/>
      <c r="G17" s="134"/>
      <c r="H17" s="134" t="s">
        <v>94</v>
      </c>
      <c r="I17" s="134"/>
      <c r="J17" s="134"/>
      <c r="K17" s="24"/>
      <c r="L17" s="22"/>
      <c r="M17" s="22"/>
      <c r="N17" s="23"/>
    </row>
    <row r="18" spans="1:16" ht="28.5" customHeight="1" x14ac:dyDescent="0.5">
      <c r="A18" s="18"/>
      <c r="B18" s="132" t="s">
        <v>207</v>
      </c>
      <c r="C18" s="132"/>
      <c r="D18" s="132"/>
      <c r="E18" s="133"/>
      <c r="F18" s="132"/>
      <c r="G18" s="134"/>
      <c r="H18" s="134" t="s">
        <v>95</v>
      </c>
      <c r="I18" s="134"/>
      <c r="J18" s="135"/>
      <c r="K18" s="20"/>
      <c r="L18" s="22"/>
      <c r="M18" s="22"/>
      <c r="N18" s="23"/>
    </row>
    <row r="19" spans="1:16" ht="37.5" customHeight="1" x14ac:dyDescent="0.45">
      <c r="A19" s="18"/>
      <c r="B19" s="17"/>
      <c r="C19" s="17"/>
      <c r="D19" s="17"/>
      <c r="E19" s="91"/>
      <c r="F19" s="17"/>
      <c r="G19" s="20"/>
      <c r="H19" s="20"/>
      <c r="I19" s="20"/>
      <c r="J19" s="20"/>
      <c r="K19" s="22"/>
      <c r="L19" s="22"/>
      <c r="M19" s="22"/>
      <c r="N19" s="23"/>
    </row>
    <row r="20" spans="1:16" ht="37.5" customHeight="1" x14ac:dyDescent="0.45">
      <c r="A20" s="18"/>
      <c r="B20" s="17"/>
      <c r="C20" s="17"/>
      <c r="D20" s="17"/>
      <c r="E20" s="91"/>
      <c r="F20" s="17"/>
      <c r="G20" s="20"/>
      <c r="H20" s="22"/>
      <c r="I20" s="22"/>
      <c r="J20" s="22"/>
      <c r="K20" s="22"/>
      <c r="L20" s="22"/>
      <c r="M20" s="22"/>
      <c r="N20" s="23"/>
    </row>
    <row r="21" spans="1:16" ht="37.5" customHeight="1" x14ac:dyDescent="0.45">
      <c r="A21" s="18"/>
      <c r="B21" s="17"/>
      <c r="C21" s="17"/>
      <c r="D21" s="17"/>
      <c r="E21" s="91"/>
      <c r="F21" s="17"/>
      <c r="G21" s="20"/>
      <c r="H21" s="22"/>
      <c r="I21" s="22"/>
      <c r="J21" s="22"/>
      <c r="K21" s="22"/>
      <c r="L21" s="22"/>
      <c r="M21" s="22"/>
      <c r="N21" s="23"/>
    </row>
    <row r="22" spans="1:16" ht="37.5" customHeight="1" x14ac:dyDescent="0.4">
      <c r="A22" s="14"/>
      <c r="B22" s="28"/>
      <c r="C22" s="28"/>
      <c r="D22" s="28"/>
      <c r="E22" s="90"/>
      <c r="F22" s="28"/>
      <c r="G22" s="29"/>
      <c r="H22" s="23"/>
      <c r="I22" s="23"/>
      <c r="J22" s="23"/>
      <c r="K22" s="23"/>
      <c r="L22" s="23"/>
      <c r="M22" s="23"/>
      <c r="N22" s="23"/>
    </row>
    <row r="23" spans="1:16" ht="37.5" customHeight="1" x14ac:dyDescent="0.4">
      <c r="A23" s="14"/>
      <c r="B23" s="28"/>
      <c r="C23" s="28"/>
      <c r="D23" s="28"/>
      <c r="E23" s="90"/>
      <c r="F23" s="28"/>
      <c r="G23" s="29"/>
      <c r="H23" s="23"/>
      <c r="I23" s="23"/>
      <c r="J23" s="23"/>
      <c r="K23" s="23"/>
      <c r="L23" s="23"/>
      <c r="M23" s="23"/>
      <c r="N23" s="23"/>
    </row>
    <row r="24" spans="1:16" ht="37.5" customHeight="1" x14ac:dyDescent="0.45">
      <c r="A24" s="30"/>
      <c r="B24" s="31"/>
      <c r="C24" s="31"/>
      <c r="D24" s="31"/>
      <c r="E24" s="92"/>
      <c r="F24" s="31"/>
      <c r="G24" s="30"/>
      <c r="H24" s="30"/>
      <c r="I24" s="30"/>
      <c r="J24" s="30"/>
      <c r="K24" s="30"/>
      <c r="L24" s="31"/>
      <c r="M24" s="31"/>
      <c r="N24" s="31"/>
    </row>
    <row r="25" spans="1:16" ht="37.5" customHeight="1" x14ac:dyDescent="0.45">
      <c r="A25" s="25"/>
      <c r="B25" s="31"/>
      <c r="C25" s="31"/>
      <c r="D25" s="31"/>
      <c r="E25" s="92"/>
      <c r="F25" s="31"/>
      <c r="G25" s="25"/>
      <c r="H25" s="25"/>
      <c r="I25" s="25"/>
      <c r="J25" s="25"/>
      <c r="K25" s="25"/>
      <c r="L25" s="31"/>
      <c r="M25" s="31"/>
      <c r="N25" s="31"/>
      <c r="O25" s="25"/>
      <c r="P25" s="25"/>
    </row>
    <row r="26" spans="1:16" ht="37.5" customHeight="1" x14ac:dyDescent="0.45">
      <c r="A26" s="25"/>
      <c r="B26" s="31"/>
      <c r="C26" s="31"/>
      <c r="D26" s="31"/>
      <c r="E26" s="92"/>
      <c r="F26" s="31"/>
      <c r="G26" s="25"/>
      <c r="H26" s="25"/>
      <c r="I26" s="25"/>
      <c r="J26" s="25"/>
      <c r="K26" s="25"/>
      <c r="L26" s="31"/>
      <c r="M26" s="31"/>
      <c r="N26" s="31"/>
      <c r="O26" s="25"/>
      <c r="P26" s="25"/>
    </row>
  </sheetData>
  <sortState xmlns:xlrd2="http://schemas.microsoft.com/office/spreadsheetml/2017/richdata2" ref="A9:N10">
    <sortCondition descending="1" ref="G10"/>
  </sortState>
  <mergeCells count="5">
    <mergeCell ref="A4:N4"/>
    <mergeCell ref="A6:N6"/>
    <mergeCell ref="A11:F11"/>
    <mergeCell ref="A5:N5"/>
    <mergeCell ref="A7:XFD7"/>
  </mergeCells>
  <printOptions horizontalCentered="1"/>
  <pageMargins left="0.21" right="0.24" top="0.55000000000000004" bottom="0.74803149606299213" header="0.17" footer="0.31496062992125984"/>
  <pageSetup paperSize="5" scale="4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6"/>
  <sheetViews>
    <sheetView view="pageBreakPreview" topLeftCell="A3" zoomScale="73" zoomScaleNormal="60" zoomScaleSheetLayoutView="73" zoomScalePageLayoutView="39" workbookViewId="0">
      <selection activeCell="H7" sqref="H7"/>
    </sheetView>
  </sheetViews>
  <sheetFormatPr baseColWidth="10" defaultColWidth="9.140625" defaultRowHeight="15" x14ac:dyDescent="0.25"/>
  <cols>
    <col min="1" max="1" width="6.42578125" customWidth="1"/>
    <col min="2" max="2" width="64" customWidth="1"/>
    <col min="3" max="3" width="29.7109375" style="93" customWidth="1"/>
    <col min="4" max="4" width="28.42578125" style="93" customWidth="1"/>
    <col min="5" max="5" width="36.140625" style="93" customWidth="1"/>
    <col min="6" max="6" width="25.85546875" style="93" customWidth="1"/>
    <col min="7" max="7" width="19.7109375" style="82" customWidth="1"/>
    <col min="8" max="8" width="18" style="82" customWidth="1"/>
    <col min="9" max="9" width="16.28515625" style="82" customWidth="1"/>
    <col min="10" max="10" width="17.140625" style="82" customWidth="1"/>
    <col min="11" max="11" width="17.7109375" style="82" customWidth="1"/>
    <col min="12" max="12" width="23.7109375" style="82" customWidth="1"/>
    <col min="13" max="13" width="22.140625" style="82" customWidth="1"/>
  </cols>
  <sheetData>
    <row r="1" spans="1:16" s="1" customFormat="1" ht="27" x14ac:dyDescent="0.5">
      <c r="A1" s="257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</row>
    <row r="2" spans="1:16" s="1" customFormat="1" ht="16.5" customHeight="1" x14ac:dyDescent="0.5">
      <c r="A2" s="2"/>
      <c r="B2" s="2"/>
      <c r="C2" s="89"/>
      <c r="D2" s="89"/>
      <c r="E2" s="89"/>
      <c r="F2" s="89"/>
      <c r="G2" s="73"/>
      <c r="H2" s="73"/>
      <c r="I2" s="73"/>
      <c r="J2" s="73"/>
      <c r="K2" s="73"/>
      <c r="L2" s="73"/>
      <c r="M2" s="73"/>
    </row>
    <row r="3" spans="1:16" s="1" customFormat="1" ht="27" x14ac:dyDescent="0.5">
      <c r="A3" s="263" t="s">
        <v>0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6" s="1" customFormat="1" ht="27" x14ac:dyDescent="0.5">
      <c r="A4" s="262" t="s">
        <v>411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62"/>
    </row>
    <row r="5" spans="1:16" s="1" customFormat="1" ht="27" x14ac:dyDescent="0.5">
      <c r="A5" s="254" t="s">
        <v>158</v>
      </c>
      <c r="B5" s="254"/>
      <c r="C5" s="254"/>
      <c r="D5" s="254"/>
      <c r="E5" s="254"/>
      <c r="F5" s="254"/>
      <c r="G5" s="254"/>
      <c r="H5" s="254"/>
      <c r="I5" s="254"/>
      <c r="J5" s="254"/>
      <c r="K5" s="254"/>
      <c r="L5" s="254"/>
      <c r="M5" s="254"/>
      <c r="N5" s="3"/>
      <c r="O5" s="3"/>
      <c r="P5" s="3"/>
    </row>
    <row r="6" spans="1:16" s="1" customFormat="1" ht="19.5" customHeight="1" x14ac:dyDescent="0.5">
      <c r="A6" s="4"/>
      <c r="B6" s="4"/>
      <c r="C6" s="167"/>
      <c r="D6" s="167"/>
      <c r="E6" s="167"/>
      <c r="F6" s="167"/>
      <c r="G6" s="169"/>
      <c r="H6" s="169"/>
      <c r="I6" s="169"/>
      <c r="J6" s="169"/>
      <c r="K6" s="169"/>
      <c r="L6" s="169"/>
      <c r="M6" s="169"/>
    </row>
    <row r="7" spans="1:16" s="4" customFormat="1" ht="63.75" customHeight="1" x14ac:dyDescent="0.45">
      <c r="A7" s="5" t="s">
        <v>1</v>
      </c>
      <c r="B7" s="6" t="s">
        <v>2</v>
      </c>
      <c r="C7" s="6" t="s">
        <v>3</v>
      </c>
      <c r="D7" s="6" t="s">
        <v>4</v>
      </c>
      <c r="E7" s="7" t="s">
        <v>5</v>
      </c>
      <c r="F7" s="7" t="s">
        <v>177</v>
      </c>
      <c r="G7" s="74" t="s">
        <v>181</v>
      </c>
      <c r="H7" s="83" t="s">
        <v>6</v>
      </c>
      <c r="I7" s="83" t="s">
        <v>8</v>
      </c>
      <c r="J7" s="74" t="s">
        <v>9</v>
      </c>
      <c r="K7" s="74" t="s">
        <v>10</v>
      </c>
      <c r="L7" s="74" t="s">
        <v>11</v>
      </c>
      <c r="M7" s="83" t="s">
        <v>12</v>
      </c>
    </row>
    <row r="8" spans="1:16" s="8" customFormat="1" ht="29.25" customHeight="1" x14ac:dyDescent="0.45">
      <c r="A8" s="9">
        <v>1</v>
      </c>
      <c r="B8" s="13" t="s">
        <v>169</v>
      </c>
      <c r="C8" s="27" t="s">
        <v>160</v>
      </c>
      <c r="D8" s="27" t="s">
        <v>160</v>
      </c>
      <c r="E8" s="27" t="s">
        <v>161</v>
      </c>
      <c r="F8" s="27" t="s">
        <v>178</v>
      </c>
      <c r="G8" s="176">
        <v>40000</v>
      </c>
      <c r="H8" s="170">
        <v>0</v>
      </c>
      <c r="I8" s="170">
        <v>0</v>
      </c>
      <c r="J8" s="170">
        <v>0</v>
      </c>
      <c r="K8" s="170">
        <v>0</v>
      </c>
      <c r="L8" s="170">
        <v>0</v>
      </c>
      <c r="M8" s="171">
        <f>+G8</f>
        <v>40000</v>
      </c>
    </row>
    <row r="9" spans="1:16" s="4" customFormat="1" ht="29.25" customHeight="1" x14ac:dyDescent="0.45">
      <c r="A9" s="9">
        <v>2</v>
      </c>
      <c r="B9" s="13" t="s">
        <v>163</v>
      </c>
      <c r="C9" s="27" t="s">
        <v>160</v>
      </c>
      <c r="D9" s="27" t="s">
        <v>160</v>
      </c>
      <c r="E9" s="27" t="s">
        <v>161</v>
      </c>
      <c r="F9" s="27" t="s">
        <v>178</v>
      </c>
      <c r="G9" s="176">
        <v>28000</v>
      </c>
      <c r="H9" s="170">
        <v>0</v>
      </c>
      <c r="I9" s="170">
        <v>0</v>
      </c>
      <c r="J9" s="170">
        <v>0</v>
      </c>
      <c r="K9" s="170">
        <v>0</v>
      </c>
      <c r="L9" s="170">
        <v>0</v>
      </c>
      <c r="M9" s="171">
        <v>28000</v>
      </c>
    </row>
    <row r="10" spans="1:16" s="4" customFormat="1" ht="29.25" customHeight="1" x14ac:dyDescent="0.45">
      <c r="A10" s="9">
        <v>4</v>
      </c>
      <c r="B10" s="13" t="s">
        <v>165</v>
      </c>
      <c r="C10" s="27" t="s">
        <v>160</v>
      </c>
      <c r="D10" s="27" t="s">
        <v>160</v>
      </c>
      <c r="E10" s="27" t="s">
        <v>161</v>
      </c>
      <c r="F10" s="27" t="s">
        <v>178</v>
      </c>
      <c r="G10" s="176">
        <v>28000</v>
      </c>
      <c r="H10" s="170">
        <v>0</v>
      </c>
      <c r="I10" s="170">
        <v>0</v>
      </c>
      <c r="J10" s="170">
        <v>0</v>
      </c>
      <c r="K10" s="170">
        <v>0</v>
      </c>
      <c r="L10" s="170">
        <v>0</v>
      </c>
      <c r="M10" s="171">
        <v>28000</v>
      </c>
    </row>
    <row r="11" spans="1:16" s="4" customFormat="1" ht="29.25" customHeight="1" x14ac:dyDescent="0.45">
      <c r="A11" s="9">
        <v>5</v>
      </c>
      <c r="B11" s="13" t="s">
        <v>166</v>
      </c>
      <c r="C11" s="27" t="s">
        <v>160</v>
      </c>
      <c r="D11" s="27" t="s">
        <v>160</v>
      </c>
      <c r="E11" s="27" t="s">
        <v>161</v>
      </c>
      <c r="F11" s="27" t="s">
        <v>178</v>
      </c>
      <c r="G11" s="176">
        <v>28000</v>
      </c>
      <c r="H11" s="170">
        <v>0</v>
      </c>
      <c r="I11" s="170">
        <v>0</v>
      </c>
      <c r="J11" s="170">
        <v>0</v>
      </c>
      <c r="K11" s="170">
        <v>0</v>
      </c>
      <c r="L11" s="170">
        <v>0</v>
      </c>
      <c r="M11" s="171">
        <v>28000</v>
      </c>
    </row>
    <row r="12" spans="1:16" s="4" customFormat="1" ht="29.25" customHeight="1" x14ac:dyDescent="0.45">
      <c r="A12" s="9">
        <v>6</v>
      </c>
      <c r="B12" s="13" t="s">
        <v>171</v>
      </c>
      <c r="C12" s="27" t="s">
        <v>160</v>
      </c>
      <c r="D12" s="27" t="s">
        <v>160</v>
      </c>
      <c r="E12" s="27" t="s">
        <v>161</v>
      </c>
      <c r="F12" s="27" t="s">
        <v>178</v>
      </c>
      <c r="G12" s="176">
        <v>15000</v>
      </c>
      <c r="H12" s="170">
        <v>0</v>
      </c>
      <c r="I12" s="170">
        <v>0</v>
      </c>
      <c r="J12" s="170">
        <v>0</v>
      </c>
      <c r="K12" s="170">
        <v>0</v>
      </c>
      <c r="L12" s="170">
        <v>0</v>
      </c>
      <c r="M12" s="171">
        <f t="shared" ref="M12" si="0">+G12</f>
        <v>15000</v>
      </c>
    </row>
    <row r="13" spans="1:16" s="4" customFormat="1" ht="29.25" customHeight="1" x14ac:dyDescent="0.45">
      <c r="A13" s="9">
        <v>7</v>
      </c>
      <c r="B13" s="13" t="s">
        <v>361</v>
      </c>
      <c r="C13" s="27" t="s">
        <v>160</v>
      </c>
      <c r="D13" s="27" t="s">
        <v>160</v>
      </c>
      <c r="E13" s="27" t="s">
        <v>161</v>
      </c>
      <c r="F13" s="27" t="s">
        <v>178</v>
      </c>
      <c r="G13" s="176">
        <v>13000</v>
      </c>
      <c r="H13" s="170">
        <v>0</v>
      </c>
      <c r="I13" s="170">
        <v>0</v>
      </c>
      <c r="J13" s="170">
        <v>0</v>
      </c>
      <c r="K13" s="170">
        <v>0</v>
      </c>
      <c r="L13" s="170">
        <v>0</v>
      </c>
      <c r="M13" s="171">
        <v>13000</v>
      </c>
    </row>
    <row r="14" spans="1:16" s="4" customFormat="1" ht="29.25" customHeight="1" x14ac:dyDescent="0.45">
      <c r="A14" s="9">
        <v>8</v>
      </c>
      <c r="B14" s="13" t="s">
        <v>159</v>
      </c>
      <c r="C14" s="27" t="s">
        <v>160</v>
      </c>
      <c r="D14" s="27" t="s">
        <v>160</v>
      </c>
      <c r="E14" s="27" t="s">
        <v>161</v>
      </c>
      <c r="F14" s="27" t="s">
        <v>178</v>
      </c>
      <c r="G14" s="176">
        <v>13000</v>
      </c>
      <c r="H14" s="170">
        <v>0</v>
      </c>
      <c r="I14" s="170">
        <v>0</v>
      </c>
      <c r="J14" s="170">
        <v>0</v>
      </c>
      <c r="K14" s="170">
        <v>0</v>
      </c>
      <c r="L14" s="170">
        <v>0</v>
      </c>
      <c r="M14" s="170">
        <f>+G14</f>
        <v>13000</v>
      </c>
    </row>
    <row r="15" spans="1:16" s="4" customFormat="1" ht="29.25" customHeight="1" x14ac:dyDescent="0.45">
      <c r="A15" s="9">
        <v>9</v>
      </c>
      <c r="B15" s="13" t="s">
        <v>385</v>
      </c>
      <c r="C15" s="27" t="s">
        <v>160</v>
      </c>
      <c r="D15" s="27" t="s">
        <v>160</v>
      </c>
      <c r="E15" s="27" t="s">
        <v>161</v>
      </c>
      <c r="F15" s="27" t="s">
        <v>178</v>
      </c>
      <c r="G15" s="176">
        <v>13000</v>
      </c>
      <c r="H15" s="170">
        <v>0</v>
      </c>
      <c r="I15" s="170">
        <v>0</v>
      </c>
      <c r="J15" s="170">
        <v>0</v>
      </c>
      <c r="K15" s="170">
        <v>0</v>
      </c>
      <c r="L15" s="170">
        <v>0</v>
      </c>
      <c r="M15" s="170">
        <f>+G15</f>
        <v>13000</v>
      </c>
    </row>
    <row r="16" spans="1:16" s="4" customFormat="1" ht="29.25" customHeight="1" x14ac:dyDescent="0.45">
      <c r="A16" s="9">
        <v>10</v>
      </c>
      <c r="B16" s="13" t="s">
        <v>162</v>
      </c>
      <c r="C16" s="27" t="s">
        <v>160</v>
      </c>
      <c r="D16" s="27" t="s">
        <v>160</v>
      </c>
      <c r="E16" s="27" t="s">
        <v>161</v>
      </c>
      <c r="F16" s="27" t="s">
        <v>178</v>
      </c>
      <c r="G16" s="176">
        <v>13000</v>
      </c>
      <c r="H16" s="170">
        <v>0</v>
      </c>
      <c r="I16" s="170">
        <v>0</v>
      </c>
      <c r="J16" s="170">
        <v>0</v>
      </c>
      <c r="K16" s="170">
        <v>0</v>
      </c>
      <c r="L16" s="170">
        <v>0</v>
      </c>
      <c r="M16" s="170">
        <v>13000</v>
      </c>
    </row>
    <row r="17" spans="1:13" s="4" customFormat="1" ht="29.25" customHeight="1" x14ac:dyDescent="0.45">
      <c r="A17" s="9">
        <v>11</v>
      </c>
      <c r="B17" s="13" t="s">
        <v>352</v>
      </c>
      <c r="C17" s="27" t="s">
        <v>160</v>
      </c>
      <c r="D17" s="27" t="s">
        <v>160</v>
      </c>
      <c r="E17" s="27" t="s">
        <v>161</v>
      </c>
      <c r="F17" s="27" t="s">
        <v>178</v>
      </c>
      <c r="G17" s="176">
        <v>13000</v>
      </c>
      <c r="H17" s="170">
        <v>0</v>
      </c>
      <c r="I17" s="170">
        <v>0</v>
      </c>
      <c r="J17" s="170">
        <v>0</v>
      </c>
      <c r="K17" s="170">
        <v>0</v>
      </c>
      <c r="L17" s="170">
        <v>0</v>
      </c>
      <c r="M17" s="170">
        <v>13000</v>
      </c>
    </row>
    <row r="18" spans="1:13" s="4" customFormat="1" ht="29.25" customHeight="1" x14ac:dyDescent="0.45">
      <c r="A18" s="9">
        <v>12</v>
      </c>
      <c r="B18" s="13" t="s">
        <v>211</v>
      </c>
      <c r="C18" s="27" t="s">
        <v>160</v>
      </c>
      <c r="D18" s="27" t="s">
        <v>160</v>
      </c>
      <c r="E18" s="27" t="s">
        <v>161</v>
      </c>
      <c r="F18" s="27" t="s">
        <v>178</v>
      </c>
      <c r="G18" s="176">
        <v>13000</v>
      </c>
      <c r="H18" s="170">
        <v>0</v>
      </c>
      <c r="I18" s="170">
        <v>0</v>
      </c>
      <c r="J18" s="170">
        <v>0</v>
      </c>
      <c r="K18" s="170">
        <v>0</v>
      </c>
      <c r="L18" s="170">
        <v>0</v>
      </c>
      <c r="M18" s="170">
        <v>13000</v>
      </c>
    </row>
    <row r="19" spans="1:13" s="4" customFormat="1" ht="29.25" customHeight="1" x14ac:dyDescent="0.45">
      <c r="A19" s="9">
        <v>13</v>
      </c>
      <c r="B19" s="13" t="s">
        <v>164</v>
      </c>
      <c r="C19" s="27" t="s">
        <v>160</v>
      </c>
      <c r="D19" s="27" t="s">
        <v>160</v>
      </c>
      <c r="E19" s="27" t="s">
        <v>161</v>
      </c>
      <c r="F19" s="27" t="s">
        <v>178</v>
      </c>
      <c r="G19" s="176">
        <v>13000</v>
      </c>
      <c r="H19" s="170">
        <v>0</v>
      </c>
      <c r="I19" s="170">
        <v>0</v>
      </c>
      <c r="J19" s="170">
        <v>0</v>
      </c>
      <c r="K19" s="170">
        <v>0</v>
      </c>
      <c r="L19" s="170">
        <v>0</v>
      </c>
      <c r="M19" s="171">
        <f t="shared" ref="M19:M23" si="1">+G19</f>
        <v>13000</v>
      </c>
    </row>
    <row r="20" spans="1:13" s="4" customFormat="1" ht="29.25" customHeight="1" x14ac:dyDescent="0.45">
      <c r="A20" s="9">
        <v>14</v>
      </c>
      <c r="B20" s="13" t="s">
        <v>167</v>
      </c>
      <c r="C20" s="27" t="s">
        <v>160</v>
      </c>
      <c r="D20" s="27" t="s">
        <v>160</v>
      </c>
      <c r="E20" s="27" t="s">
        <v>161</v>
      </c>
      <c r="F20" s="27" t="s">
        <v>178</v>
      </c>
      <c r="G20" s="176">
        <v>13000</v>
      </c>
      <c r="H20" s="170">
        <v>0</v>
      </c>
      <c r="I20" s="170">
        <v>0</v>
      </c>
      <c r="J20" s="170">
        <v>0</v>
      </c>
      <c r="K20" s="170">
        <v>0</v>
      </c>
      <c r="L20" s="170">
        <v>0</v>
      </c>
      <c r="M20" s="171">
        <f t="shared" si="1"/>
        <v>13000</v>
      </c>
    </row>
    <row r="21" spans="1:13" s="4" customFormat="1" ht="29.25" customHeight="1" x14ac:dyDescent="0.45">
      <c r="A21" s="9">
        <v>15</v>
      </c>
      <c r="B21" s="13" t="s">
        <v>168</v>
      </c>
      <c r="C21" s="27" t="s">
        <v>160</v>
      </c>
      <c r="D21" s="27" t="s">
        <v>160</v>
      </c>
      <c r="E21" s="27" t="s">
        <v>161</v>
      </c>
      <c r="F21" s="27" t="s">
        <v>178</v>
      </c>
      <c r="G21" s="176">
        <v>13000</v>
      </c>
      <c r="H21" s="170">
        <v>0</v>
      </c>
      <c r="I21" s="170">
        <v>0</v>
      </c>
      <c r="J21" s="170">
        <v>0</v>
      </c>
      <c r="K21" s="170">
        <v>0</v>
      </c>
      <c r="L21" s="170">
        <v>0</v>
      </c>
      <c r="M21" s="171">
        <f t="shared" si="1"/>
        <v>13000</v>
      </c>
    </row>
    <row r="22" spans="1:13" s="4" customFormat="1" ht="29.25" customHeight="1" x14ac:dyDescent="0.45">
      <c r="A22" s="9">
        <v>16</v>
      </c>
      <c r="B22" s="13" t="s">
        <v>170</v>
      </c>
      <c r="C22" s="27" t="s">
        <v>160</v>
      </c>
      <c r="D22" s="27" t="s">
        <v>160</v>
      </c>
      <c r="E22" s="27" t="s">
        <v>161</v>
      </c>
      <c r="F22" s="27" t="s">
        <v>178</v>
      </c>
      <c r="G22" s="176">
        <v>13000</v>
      </c>
      <c r="H22" s="170">
        <v>0</v>
      </c>
      <c r="I22" s="170">
        <v>0</v>
      </c>
      <c r="J22" s="170">
        <v>0</v>
      </c>
      <c r="K22" s="170">
        <v>0</v>
      </c>
      <c r="L22" s="170">
        <v>0</v>
      </c>
      <c r="M22" s="171">
        <f t="shared" si="1"/>
        <v>13000</v>
      </c>
    </row>
    <row r="23" spans="1:13" s="4" customFormat="1" ht="29.25" customHeight="1" x14ac:dyDescent="0.45">
      <c r="A23" s="9">
        <v>17</v>
      </c>
      <c r="B23" s="13" t="s">
        <v>172</v>
      </c>
      <c r="C23" s="27" t="s">
        <v>160</v>
      </c>
      <c r="D23" s="27" t="s">
        <v>160</v>
      </c>
      <c r="E23" s="27" t="s">
        <v>161</v>
      </c>
      <c r="F23" s="27" t="s">
        <v>178</v>
      </c>
      <c r="G23" s="176">
        <v>13000</v>
      </c>
      <c r="H23" s="170">
        <v>0</v>
      </c>
      <c r="I23" s="170">
        <v>0</v>
      </c>
      <c r="J23" s="170">
        <v>0</v>
      </c>
      <c r="K23" s="170">
        <v>0</v>
      </c>
      <c r="L23" s="170">
        <v>0</v>
      </c>
      <c r="M23" s="171">
        <f t="shared" si="1"/>
        <v>13000</v>
      </c>
    </row>
    <row r="24" spans="1:13" ht="22.5" customHeight="1" x14ac:dyDescent="0.45">
      <c r="A24" s="251" t="s">
        <v>182</v>
      </c>
      <c r="B24" s="252"/>
      <c r="C24" s="252"/>
      <c r="D24" s="252"/>
      <c r="E24" s="252"/>
      <c r="F24" s="261"/>
      <c r="G24" s="83">
        <f t="shared" ref="G24:M24" si="2">SUM(G8:G23)</f>
        <v>282000</v>
      </c>
      <c r="H24" s="76">
        <f t="shared" si="2"/>
        <v>0</v>
      </c>
      <c r="I24" s="76">
        <f t="shared" si="2"/>
        <v>0</v>
      </c>
      <c r="J24" s="76">
        <f t="shared" si="2"/>
        <v>0</v>
      </c>
      <c r="K24" s="76">
        <f t="shared" si="2"/>
        <v>0</v>
      </c>
      <c r="L24" s="76">
        <f t="shared" si="2"/>
        <v>0</v>
      </c>
      <c r="M24" s="76">
        <f t="shared" si="2"/>
        <v>282000</v>
      </c>
    </row>
    <row r="25" spans="1:13" ht="30.95" customHeight="1" x14ac:dyDescent="0.4">
      <c r="A25" s="14"/>
      <c r="D25" s="90"/>
      <c r="E25" s="90"/>
      <c r="F25" s="90"/>
      <c r="G25" s="151"/>
      <c r="H25" s="156"/>
      <c r="I25" s="156"/>
      <c r="J25" s="156"/>
      <c r="K25" s="156"/>
      <c r="L25" s="156"/>
      <c r="M25" s="156"/>
    </row>
    <row r="26" spans="1:13" ht="30.95" customHeight="1" x14ac:dyDescent="0.4">
      <c r="A26" s="14"/>
      <c r="D26" s="90"/>
      <c r="E26" s="90"/>
      <c r="F26" s="90"/>
      <c r="G26" s="151"/>
      <c r="H26" s="156"/>
      <c r="I26" s="156"/>
      <c r="J26" s="156"/>
      <c r="K26" s="156"/>
      <c r="L26" s="156"/>
      <c r="M26" s="156"/>
    </row>
    <row r="27" spans="1:13" ht="30.95" customHeight="1" thickBot="1" x14ac:dyDescent="0.5">
      <c r="A27" s="14"/>
      <c r="B27" s="45"/>
      <c r="C27" s="91"/>
      <c r="D27" s="90"/>
      <c r="E27" s="90"/>
      <c r="F27" s="23"/>
      <c r="G27" s="172"/>
      <c r="H27" s="172"/>
      <c r="I27" s="172"/>
    </row>
    <row r="28" spans="1:13" ht="30.95" customHeight="1" x14ac:dyDescent="0.5">
      <c r="A28" s="14"/>
      <c r="B28" s="108" t="s">
        <v>93</v>
      </c>
      <c r="C28" s="168"/>
      <c r="D28" s="168"/>
      <c r="E28" s="168"/>
      <c r="F28" s="119"/>
      <c r="G28" s="150" t="s">
        <v>204</v>
      </c>
      <c r="H28" s="150"/>
      <c r="I28" s="173"/>
    </row>
    <row r="29" spans="1:13" ht="27" customHeight="1" x14ac:dyDescent="0.5">
      <c r="A29" s="14"/>
      <c r="B29" s="108" t="s">
        <v>183</v>
      </c>
      <c r="C29" s="168"/>
      <c r="D29" s="168"/>
      <c r="E29" s="168"/>
      <c r="F29" s="119"/>
      <c r="G29" s="150" t="s">
        <v>205</v>
      </c>
      <c r="H29" s="173"/>
      <c r="I29" s="150"/>
    </row>
    <row r="30" spans="1:13" ht="30.95" customHeight="1" x14ac:dyDescent="0.45">
      <c r="A30" s="18"/>
      <c r="B30" s="17"/>
      <c r="C30" s="91"/>
      <c r="D30" s="91"/>
      <c r="E30" s="91"/>
      <c r="F30" s="91"/>
      <c r="G30" s="148"/>
      <c r="H30" s="148"/>
      <c r="I30" s="148"/>
      <c r="J30" s="153"/>
      <c r="K30" s="174"/>
      <c r="L30" s="174"/>
      <c r="M30" s="175"/>
    </row>
    <row r="31" spans="1:13" ht="30.95" customHeight="1" x14ac:dyDescent="0.45">
      <c r="A31" s="18"/>
      <c r="B31" s="17"/>
      <c r="C31" s="91"/>
      <c r="D31" s="91"/>
      <c r="E31" s="91"/>
      <c r="F31" s="91"/>
      <c r="G31" s="148"/>
      <c r="K31" s="153"/>
      <c r="L31" s="153"/>
      <c r="M31" s="156"/>
    </row>
    <row r="32" spans="1:13" ht="30.95" customHeight="1" x14ac:dyDescent="0.45">
      <c r="A32" s="18"/>
      <c r="B32" s="17"/>
      <c r="C32" s="91"/>
      <c r="D32" s="91"/>
      <c r="E32" s="91"/>
      <c r="F32" s="91"/>
      <c r="G32" s="148"/>
      <c r="K32" s="153"/>
      <c r="L32" s="153"/>
      <c r="M32" s="156"/>
    </row>
    <row r="33" spans="1:16" ht="30.95" customHeight="1" x14ac:dyDescent="0.45">
      <c r="A33" s="18"/>
      <c r="B33" s="17"/>
      <c r="C33" s="91"/>
      <c r="D33" s="91"/>
      <c r="E33" s="91"/>
      <c r="F33" s="91"/>
      <c r="G33" s="148"/>
      <c r="H33" s="148"/>
      <c r="I33" s="148"/>
      <c r="J33" s="153"/>
      <c r="K33" s="153"/>
      <c r="L33" s="153"/>
      <c r="M33" s="156"/>
    </row>
    <row r="34" spans="1:16" ht="30.95" customHeight="1" x14ac:dyDescent="0.45">
      <c r="A34" s="30"/>
      <c r="B34" s="31"/>
      <c r="C34" s="92"/>
      <c r="D34" s="92"/>
      <c r="E34" s="92"/>
      <c r="F34" s="92"/>
      <c r="G34" s="80"/>
      <c r="H34" s="80"/>
      <c r="I34" s="80"/>
      <c r="J34" s="80"/>
      <c r="K34" s="163"/>
      <c r="L34" s="163"/>
      <c r="M34" s="163"/>
    </row>
    <row r="35" spans="1:16" ht="28.5" x14ac:dyDescent="0.45">
      <c r="A35" s="25"/>
      <c r="B35" s="31"/>
      <c r="C35" s="92"/>
      <c r="D35" s="92"/>
      <c r="E35" s="92"/>
      <c r="F35" s="92"/>
      <c r="G35" s="81"/>
      <c r="H35" s="81"/>
      <c r="I35" s="81"/>
      <c r="J35" s="81"/>
      <c r="K35" s="163"/>
      <c r="L35" s="163"/>
      <c r="M35" s="163"/>
      <c r="N35" s="25"/>
      <c r="O35" s="25"/>
      <c r="P35" s="25"/>
    </row>
    <row r="36" spans="1:16" ht="28.5" x14ac:dyDescent="0.45">
      <c r="A36" s="25"/>
      <c r="B36" s="31"/>
      <c r="C36" s="92"/>
      <c r="D36" s="92"/>
      <c r="E36" s="92"/>
      <c r="F36" s="92"/>
      <c r="G36" s="81"/>
      <c r="H36" s="81"/>
      <c r="I36" s="81"/>
      <c r="J36" s="81"/>
      <c r="K36" s="163"/>
      <c r="L36" s="163"/>
      <c r="M36" s="163"/>
      <c r="N36" s="25"/>
      <c r="O36" s="25"/>
      <c r="P36" s="25"/>
    </row>
  </sheetData>
  <sortState xmlns:xlrd2="http://schemas.microsoft.com/office/spreadsheetml/2017/richdata2" ref="A8:M23">
    <sortCondition descending="1" ref="G23"/>
  </sortState>
  <mergeCells count="5">
    <mergeCell ref="A3:M3"/>
    <mergeCell ref="A5:M5"/>
    <mergeCell ref="A24:F24"/>
    <mergeCell ref="A1:M1"/>
    <mergeCell ref="A4:N4"/>
  </mergeCells>
  <pageMargins left="0.23622047244094491" right="0.23622047244094491" top="0.74803149606299213" bottom="0.74803149606299213" header="0.51181102362204722" footer="0.51181102362204722"/>
  <pageSetup paperSize="5" scale="5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8"/>
  <sheetViews>
    <sheetView view="pageBreakPreview" topLeftCell="C1" zoomScale="50" zoomScaleNormal="100" zoomScaleSheetLayoutView="50" workbookViewId="0">
      <selection activeCell="M21" sqref="M21"/>
    </sheetView>
  </sheetViews>
  <sheetFormatPr baseColWidth="10" defaultColWidth="11.42578125" defaultRowHeight="15" x14ac:dyDescent="0.25"/>
  <cols>
    <col min="1" max="1" width="6.42578125" customWidth="1"/>
    <col min="2" max="2" width="63.7109375" customWidth="1"/>
    <col min="3" max="3" width="46.7109375" customWidth="1"/>
    <col min="4" max="4" width="61" customWidth="1"/>
    <col min="5" max="5" width="38.7109375" customWidth="1"/>
    <col min="6" max="6" width="19.5703125" customWidth="1"/>
    <col min="7" max="7" width="18.140625" customWidth="1"/>
    <col min="8" max="8" width="18" customWidth="1"/>
    <col min="9" max="9" width="17.28515625" customWidth="1"/>
    <col min="10" max="10" width="16.28515625" customWidth="1"/>
    <col min="11" max="11" width="17.140625" customWidth="1"/>
    <col min="12" max="12" width="17.7109375" customWidth="1"/>
    <col min="13" max="13" width="23.7109375" customWidth="1"/>
    <col min="14" max="14" width="22.140625" customWidth="1"/>
  </cols>
  <sheetData>
    <row r="1" spans="1:15" ht="27" x14ac:dyDescent="0.5">
      <c r="A1" s="265"/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</row>
    <row r="2" spans="1:15" ht="18.7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8.25" hidden="1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ht="27" x14ac:dyDescent="0.25">
      <c r="A4" s="264" t="s">
        <v>0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  <c r="N4" s="264"/>
      <c r="O4" s="264"/>
    </row>
    <row r="5" spans="1:15" ht="27" x14ac:dyDescent="0.25">
      <c r="A5" s="260" t="s">
        <v>411</v>
      </c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57"/>
    </row>
    <row r="6" spans="1:15" ht="27" x14ac:dyDescent="0.25">
      <c r="A6" s="264" t="s">
        <v>233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  <c r="N6" s="264"/>
      <c r="O6" s="264"/>
    </row>
    <row r="7" spans="1:15" ht="18.75" x14ac:dyDescent="0.4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</row>
    <row r="8" spans="1:15" ht="45" x14ac:dyDescent="0.45">
      <c r="A8" s="35" t="s">
        <v>1</v>
      </c>
      <c r="B8" s="36" t="s">
        <v>2</v>
      </c>
      <c r="C8" s="36" t="s">
        <v>3</v>
      </c>
      <c r="D8" s="36" t="s">
        <v>4</v>
      </c>
      <c r="E8" s="58" t="s">
        <v>5</v>
      </c>
      <c r="F8" s="7" t="s">
        <v>177</v>
      </c>
      <c r="G8" s="58" t="s">
        <v>187</v>
      </c>
      <c r="H8" s="36" t="s">
        <v>6</v>
      </c>
      <c r="I8" s="58" t="s">
        <v>7</v>
      </c>
      <c r="J8" s="36" t="s">
        <v>8</v>
      </c>
      <c r="K8" s="58" t="s">
        <v>9</v>
      </c>
      <c r="L8" s="58" t="s">
        <v>10</v>
      </c>
      <c r="M8" s="58" t="s">
        <v>11</v>
      </c>
      <c r="N8" s="36" t="s">
        <v>12</v>
      </c>
      <c r="O8" s="59"/>
    </row>
    <row r="9" spans="1:15" ht="22.5" x14ac:dyDescent="0.45">
      <c r="A9" s="37">
        <v>1</v>
      </c>
      <c r="B9" s="10" t="s">
        <v>43</v>
      </c>
      <c r="C9" s="11" t="s">
        <v>23</v>
      </c>
      <c r="D9" s="11" t="s">
        <v>353</v>
      </c>
      <c r="E9" s="60" t="s">
        <v>26</v>
      </c>
      <c r="F9" s="11" t="s">
        <v>179</v>
      </c>
      <c r="G9" s="63">
        <v>15000</v>
      </c>
      <c r="H9" s="63">
        <v>0</v>
      </c>
      <c r="I9" s="63">
        <v>25</v>
      </c>
      <c r="J9" s="63">
        <v>430.5</v>
      </c>
      <c r="K9" s="63">
        <v>456</v>
      </c>
      <c r="L9" s="63">
        <v>2338.3200000000002</v>
      </c>
      <c r="M9" s="63">
        <f>+H9+I9+J9+K9+L9</f>
        <v>3249.82</v>
      </c>
      <c r="N9" s="63">
        <f>+G9-M9</f>
        <v>11750.18</v>
      </c>
      <c r="O9" s="34"/>
    </row>
    <row r="10" spans="1:15" ht="22.5" x14ac:dyDescent="0.45">
      <c r="A10" s="62"/>
      <c r="B10" s="61"/>
      <c r="C10" s="61"/>
      <c r="D10" s="61"/>
      <c r="E10" s="61"/>
      <c r="F10" s="61"/>
      <c r="G10" s="63"/>
      <c r="H10" s="63"/>
      <c r="I10" s="63"/>
      <c r="J10" s="63"/>
      <c r="K10" s="63"/>
      <c r="L10" s="63"/>
      <c r="M10" s="63"/>
      <c r="N10" s="63"/>
    </row>
    <row r="11" spans="1:15" ht="22.5" x14ac:dyDescent="0.45">
      <c r="A11" s="62"/>
      <c r="B11" s="61"/>
      <c r="C11" s="61"/>
      <c r="D11" s="61"/>
      <c r="E11" s="61"/>
      <c r="F11" s="61"/>
      <c r="G11" s="38">
        <f>SUM(G9:G9)</f>
        <v>15000</v>
      </c>
      <c r="H11" s="39">
        <f t="shared" ref="H11:N11" si="0">SUM(H9:H9)</f>
        <v>0</v>
      </c>
      <c r="I11" s="39">
        <f t="shared" si="0"/>
        <v>25</v>
      </c>
      <c r="J11" s="39">
        <f t="shared" si="0"/>
        <v>430.5</v>
      </c>
      <c r="K11" s="39">
        <f t="shared" si="0"/>
        <v>456</v>
      </c>
      <c r="L11" s="39">
        <f t="shared" si="0"/>
        <v>2338.3200000000002</v>
      </c>
      <c r="M11" s="39">
        <f t="shared" si="0"/>
        <v>3249.82</v>
      </c>
      <c r="N11" s="39">
        <f t="shared" si="0"/>
        <v>11750.18</v>
      </c>
    </row>
    <row r="12" spans="1:15" ht="18.75" x14ac:dyDescent="0.4">
      <c r="A12" s="40"/>
      <c r="B12" s="41"/>
      <c r="C12" s="41"/>
      <c r="D12" s="41"/>
      <c r="E12" s="41"/>
      <c r="F12" s="41"/>
      <c r="G12" s="42"/>
      <c r="H12" s="43"/>
      <c r="I12" s="43"/>
      <c r="J12" s="43"/>
      <c r="K12" s="43"/>
      <c r="L12" s="43"/>
      <c r="M12" s="43"/>
      <c r="N12" s="43"/>
    </row>
    <row r="13" spans="1:15" ht="18.75" x14ac:dyDescent="0.4">
      <c r="A13" s="40"/>
      <c r="B13" s="41"/>
      <c r="C13" s="41"/>
      <c r="D13" s="41"/>
      <c r="E13" s="41"/>
      <c r="F13" s="41"/>
      <c r="G13" s="42"/>
      <c r="H13" s="43"/>
      <c r="I13" s="43"/>
      <c r="J13" s="43"/>
      <c r="K13" s="43"/>
      <c r="L13" s="43"/>
      <c r="M13" s="43"/>
      <c r="N13" s="43"/>
    </row>
    <row r="14" spans="1:15" ht="18.75" x14ac:dyDescent="0.4">
      <c r="A14" s="40"/>
      <c r="B14" s="41"/>
      <c r="C14" s="41"/>
      <c r="D14" s="41"/>
      <c r="E14" s="41"/>
      <c r="F14" s="41"/>
      <c r="G14" s="42"/>
      <c r="H14" s="43"/>
      <c r="I14" s="43"/>
      <c r="J14" s="43"/>
      <c r="K14" s="43"/>
      <c r="L14" s="43"/>
      <c r="M14" s="43"/>
      <c r="N14" s="43"/>
    </row>
    <row r="15" spans="1:15" ht="18.75" x14ac:dyDescent="0.4">
      <c r="A15" s="40"/>
      <c r="B15" s="41"/>
      <c r="C15" s="41"/>
      <c r="D15" s="41"/>
      <c r="E15" s="41"/>
      <c r="F15" s="41"/>
      <c r="G15" s="42"/>
      <c r="H15" s="43"/>
      <c r="I15" s="43"/>
      <c r="J15" s="43"/>
      <c r="K15" s="43"/>
      <c r="L15" s="43"/>
      <c r="M15" s="43"/>
      <c r="N15" s="43"/>
    </row>
    <row r="16" spans="1:15" ht="18.75" x14ac:dyDescent="0.4">
      <c r="A16" s="40"/>
      <c r="B16" s="41"/>
      <c r="C16" s="41"/>
      <c r="D16" s="41"/>
      <c r="E16" s="41"/>
      <c r="F16" s="41"/>
      <c r="G16" s="42"/>
      <c r="H16" s="43"/>
      <c r="I16" s="43"/>
      <c r="J16" s="43"/>
      <c r="K16" s="43"/>
      <c r="L16" s="43"/>
      <c r="M16" s="43"/>
      <c r="N16" s="43"/>
    </row>
    <row r="17" spans="1:15" ht="18.75" x14ac:dyDescent="0.4">
      <c r="A17" s="40"/>
      <c r="B17" s="41"/>
      <c r="C17" s="41"/>
      <c r="D17" s="41"/>
      <c r="E17" s="41"/>
      <c r="F17" s="41"/>
      <c r="G17" s="42"/>
      <c r="H17" s="43"/>
      <c r="I17" s="43"/>
      <c r="J17" s="43"/>
      <c r="K17" s="43"/>
      <c r="L17" s="43"/>
      <c r="M17" s="43"/>
      <c r="N17" s="43"/>
    </row>
    <row r="18" spans="1:15" ht="23.25" thickBot="1" x14ac:dyDescent="0.5">
      <c r="A18" s="44"/>
      <c r="B18" s="45"/>
      <c r="C18" s="46"/>
      <c r="D18" s="46"/>
      <c r="E18" s="46"/>
      <c r="F18" s="46"/>
      <c r="G18" s="47"/>
      <c r="H18" s="48"/>
      <c r="I18" s="48"/>
      <c r="J18" s="48"/>
      <c r="K18" s="49"/>
      <c r="L18" s="49"/>
      <c r="M18" s="49"/>
      <c r="N18" s="43"/>
    </row>
    <row r="19" spans="1:15" ht="24.75" x14ac:dyDescent="0.5">
      <c r="A19" s="44"/>
      <c r="B19" s="108" t="s">
        <v>93</v>
      </c>
      <c r="C19" s="108"/>
      <c r="D19" s="108"/>
      <c r="E19" s="108"/>
      <c r="F19" s="108"/>
      <c r="G19" s="109"/>
      <c r="H19" s="109" t="s">
        <v>94</v>
      </c>
      <c r="I19" s="109"/>
      <c r="J19" s="109"/>
      <c r="K19" s="50"/>
      <c r="L19" s="49"/>
      <c r="M19" s="49"/>
      <c r="N19" s="43"/>
    </row>
    <row r="20" spans="1:15" ht="24.75" x14ac:dyDescent="0.5">
      <c r="A20" s="44"/>
      <c r="B20" s="108" t="s">
        <v>183</v>
      </c>
      <c r="C20" s="108"/>
      <c r="D20" s="108"/>
      <c r="E20" s="108"/>
      <c r="F20" s="108"/>
      <c r="G20" s="109"/>
      <c r="H20" s="109" t="s">
        <v>95</v>
      </c>
      <c r="I20" s="109"/>
      <c r="J20" s="112"/>
      <c r="K20" s="47"/>
      <c r="L20" s="49"/>
      <c r="M20" s="49"/>
      <c r="N20" s="43"/>
    </row>
    <row r="21" spans="1:15" ht="22.5" x14ac:dyDescent="0.45">
      <c r="A21" s="44"/>
      <c r="B21" s="46"/>
      <c r="C21" s="46"/>
      <c r="D21" s="46"/>
      <c r="E21" s="46"/>
      <c r="F21" s="46"/>
      <c r="G21" s="47"/>
      <c r="H21" s="47"/>
      <c r="I21" s="47"/>
      <c r="J21" s="47"/>
      <c r="K21" s="49"/>
      <c r="L21" s="49"/>
      <c r="M21" s="49"/>
      <c r="N21" s="43"/>
    </row>
    <row r="22" spans="1:15" ht="22.5" x14ac:dyDescent="0.45">
      <c r="A22" s="44"/>
      <c r="B22" s="46"/>
      <c r="C22" s="46"/>
      <c r="D22" s="46"/>
      <c r="E22" s="46"/>
      <c r="F22" s="46"/>
      <c r="G22" s="47"/>
      <c r="H22" s="49"/>
      <c r="I22" s="49"/>
      <c r="J22" s="49"/>
      <c r="K22" s="49"/>
      <c r="L22" s="49"/>
      <c r="M22" s="49"/>
      <c r="N22" s="43"/>
    </row>
    <row r="23" spans="1:15" ht="22.5" x14ac:dyDescent="0.45">
      <c r="A23" s="44"/>
      <c r="B23" s="46"/>
      <c r="C23" s="46"/>
      <c r="D23" s="46"/>
      <c r="E23" s="46"/>
      <c r="F23" s="46"/>
      <c r="G23" s="47"/>
      <c r="H23" s="49"/>
      <c r="I23" s="49"/>
      <c r="J23" s="49"/>
      <c r="K23" s="49"/>
      <c r="L23" s="49"/>
      <c r="M23" s="49"/>
      <c r="N23" s="43"/>
    </row>
    <row r="24" spans="1:15" ht="18.75" x14ac:dyDescent="0.4">
      <c r="A24" s="40"/>
      <c r="B24" s="41"/>
      <c r="C24" s="41"/>
      <c r="D24" s="41"/>
      <c r="E24" s="41"/>
      <c r="F24" s="41"/>
      <c r="G24" s="42"/>
      <c r="H24" s="43"/>
      <c r="I24" s="43"/>
      <c r="J24" s="43"/>
      <c r="K24" s="43"/>
      <c r="L24" s="43"/>
      <c r="M24" s="43"/>
      <c r="N24" s="43"/>
    </row>
    <row r="25" spans="1:15" ht="18.75" x14ac:dyDescent="0.4">
      <c r="A25" s="40"/>
      <c r="B25" s="41"/>
      <c r="C25" s="41"/>
      <c r="D25" s="41"/>
      <c r="E25" s="41"/>
      <c r="F25" s="41"/>
      <c r="G25" s="42"/>
      <c r="H25" s="43"/>
      <c r="I25" s="43"/>
      <c r="J25" s="43"/>
      <c r="K25" s="43"/>
      <c r="L25" s="43"/>
      <c r="M25" s="43"/>
      <c r="N25" s="43"/>
    </row>
    <row r="26" spans="1:15" ht="28.5" x14ac:dyDescent="0.45">
      <c r="A26" s="51"/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2"/>
      <c r="M26" s="52"/>
      <c r="N26" s="52"/>
      <c r="O26" s="53"/>
    </row>
    <row r="27" spans="1:15" ht="28.5" x14ac:dyDescent="0.45">
      <c r="A27" s="53"/>
      <c r="B27" s="52"/>
      <c r="C27" s="52"/>
      <c r="D27" s="52"/>
      <c r="E27" s="52"/>
      <c r="F27" s="52"/>
      <c r="G27" s="53"/>
      <c r="H27" s="53"/>
      <c r="I27" s="53"/>
      <c r="J27" s="53"/>
      <c r="K27" s="53"/>
      <c r="L27" s="52"/>
      <c r="M27" s="52"/>
      <c r="N27" s="52"/>
      <c r="O27" s="53"/>
    </row>
    <row r="28" spans="1:15" ht="28.5" x14ac:dyDescent="0.45">
      <c r="A28" s="53"/>
      <c r="B28" s="52"/>
      <c r="C28" s="52"/>
      <c r="D28" s="52"/>
      <c r="E28" s="52"/>
      <c r="F28" s="52"/>
      <c r="G28" s="53"/>
      <c r="H28" s="53"/>
      <c r="I28" s="53"/>
      <c r="J28" s="53"/>
      <c r="K28" s="53"/>
      <c r="L28" s="52"/>
      <c r="M28" s="52"/>
      <c r="N28" s="52"/>
    </row>
  </sheetData>
  <mergeCells count="4">
    <mergeCell ref="A4:O4"/>
    <mergeCell ref="A6:O6"/>
    <mergeCell ref="A1:O1"/>
    <mergeCell ref="A5:N5"/>
  </mergeCells>
  <pageMargins left="0.31496062992125984" right="0.82677165354330717" top="0.83" bottom="0.74803149606299213" header="0.31496062992125984" footer="0.31496062992125984"/>
  <pageSetup paperSize="5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FIJO PROG 01 </vt:lpstr>
      <vt:lpstr>CONT. PROG 11</vt:lpstr>
      <vt:lpstr>FIJO PROG 11</vt:lpstr>
      <vt:lpstr>FIJO PROG 12</vt:lpstr>
      <vt:lpstr>TRAMITE DE PENSION</vt:lpstr>
      <vt:lpstr>COMPENSACION POR SEGURIDAD</vt:lpstr>
      <vt:lpstr>CARRERA</vt:lpstr>
      <vt:lpstr>CARRERA!Área_de_impresión</vt:lpstr>
      <vt:lpstr>'COMPENSACION POR SEGURIDAD'!Área_de_impresión</vt:lpstr>
      <vt:lpstr>'CONT. PROG 11'!Área_de_impresión</vt:lpstr>
      <vt:lpstr>'FIJO PROG 01 '!Área_de_impresión</vt:lpstr>
      <vt:lpstr>'FIJO PROG 11'!Área_de_impresión</vt:lpstr>
      <vt:lpstr>'FIJO PROG 12'!Área_de_impresión</vt:lpstr>
      <vt:lpstr>'TRAMITE DE PENSION'!Área_de_impresión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Rosa Ruiz</dc:creator>
  <dc:description/>
  <cp:lastModifiedBy>Rosa Morillo Bautista</cp:lastModifiedBy>
  <cp:revision>38</cp:revision>
  <cp:lastPrinted>2023-12-07T16:14:40Z</cp:lastPrinted>
  <dcterms:created xsi:type="dcterms:W3CDTF">2015-06-05T18:19:34Z</dcterms:created>
  <dcterms:modified xsi:type="dcterms:W3CDTF">2024-01-19T14:49:46Z</dcterms:modified>
  <dc:language>es-ES</dc:language>
</cp:coreProperties>
</file>