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Febrero/"/>
    </mc:Choice>
  </mc:AlternateContent>
  <xr:revisionPtr revIDLastSave="0" documentId="8_{6AD2F3A6-74EC-4423-BD7A-B98238EE565C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6">CARRERA!$A$1:$N$20</definedName>
    <definedName name="_xlnm.Print_Area" localSheetId="5">'COMPENSACION POR SEGURIDAD'!$A$1:$M$30</definedName>
    <definedName name="_xlnm.Print_Area" localSheetId="1">'CONT. PROG 11'!$1:$46</definedName>
    <definedName name="_xlnm.Print_Area" localSheetId="0">'FIJO PROG 01 '!$A$1:$N$109</definedName>
    <definedName name="_xlnm.Print_Area" localSheetId="2">'FIJO PROG 11'!$A$1:$N$55</definedName>
    <definedName name="_xlnm.Print_Area" localSheetId="3">'FIJO PROG 12'!$A$1:$N$43</definedName>
    <definedName name="_xlnm.Print_Area" localSheetId="4">'TRAMITE DE PENSION'!$A$2:$N$24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4" l="1"/>
  <c r="L12" i="4"/>
  <c r="K12" i="4"/>
  <c r="J12" i="4"/>
  <c r="I12" i="4"/>
  <c r="H12" i="4"/>
  <c r="G12" i="4"/>
  <c r="N12" i="4"/>
  <c r="M34" i="6"/>
  <c r="N34" i="6" s="1"/>
  <c r="L36" i="3"/>
  <c r="L47" i="2"/>
  <c r="I42" i="6"/>
  <c r="L42" i="6"/>
  <c r="K42" i="6"/>
  <c r="J42" i="6"/>
  <c r="G42" i="6"/>
  <c r="M28" i="1"/>
  <c r="N28" i="1" s="1"/>
  <c r="N100" i="1"/>
  <c r="K36" i="3"/>
  <c r="J36" i="3"/>
  <c r="I36" i="3"/>
  <c r="H36" i="3"/>
  <c r="G36" i="3"/>
  <c r="M9" i="3"/>
  <c r="N9" i="3" s="1"/>
  <c r="M19" i="6"/>
  <c r="N19" i="6" s="1"/>
  <c r="M39" i="6"/>
  <c r="N39" i="6" s="1"/>
  <c r="M14" i="6"/>
  <c r="N14" i="6" s="1"/>
  <c r="M18" i="1"/>
  <c r="N18" i="1" s="1"/>
  <c r="M54" i="1"/>
  <c r="N54" i="1" s="1"/>
  <c r="N64" i="1"/>
  <c r="M34" i="3"/>
  <c r="N34" i="3" s="1"/>
  <c r="M35" i="6" l="1"/>
  <c r="N35" i="6" s="1"/>
  <c r="M33" i="6"/>
  <c r="N33" i="6" s="1"/>
  <c r="M25" i="6"/>
  <c r="N25" i="6" s="1"/>
  <c r="M23" i="6"/>
  <c r="N23" i="6" s="1"/>
  <c r="M99" i="1"/>
  <c r="N99" i="1" s="1"/>
  <c r="M98" i="1"/>
  <c r="N98" i="1" s="1"/>
  <c r="M97" i="1"/>
  <c r="N97" i="1" s="1"/>
  <c r="N62" i="1"/>
  <c r="H42" i="6"/>
  <c r="M23" i="1"/>
  <c r="N23" i="1" s="1"/>
  <c r="N15" i="3"/>
  <c r="M44" i="2"/>
  <c r="N44" i="2" s="1"/>
  <c r="M43" i="2"/>
  <c r="N43" i="2" s="1"/>
  <c r="M8" i="2"/>
  <c r="N8" i="2" s="1"/>
  <c r="M9" i="2"/>
  <c r="N9" i="2" s="1"/>
  <c r="M17" i="6"/>
  <c r="N17" i="6" s="1"/>
  <c r="M11" i="6"/>
  <c r="N11" i="6" s="1"/>
  <c r="M77" i="1"/>
  <c r="N77" i="1" s="1"/>
  <c r="M95" i="1"/>
  <c r="N95" i="1" s="1"/>
  <c r="M94" i="1"/>
  <c r="N94" i="1" s="1"/>
  <c r="M93" i="1"/>
  <c r="N93" i="1" s="1"/>
  <c r="M59" i="1"/>
  <c r="N59" i="1" s="1"/>
  <c r="M53" i="1"/>
  <c r="N53" i="1" s="1"/>
  <c r="M52" i="1"/>
  <c r="N52" i="1" s="1"/>
  <c r="M32" i="6"/>
  <c r="N32" i="6" s="1"/>
  <c r="M31" i="6"/>
  <c r="N31" i="6" s="1"/>
  <c r="M76" i="1"/>
  <c r="N76" i="1" s="1"/>
  <c r="M96" i="1"/>
  <c r="N96" i="1" s="1"/>
  <c r="M92" i="1"/>
  <c r="N92" i="1" s="1"/>
  <c r="M91" i="1"/>
  <c r="N91" i="1" s="1"/>
  <c r="M90" i="1"/>
  <c r="N90" i="1" s="1"/>
  <c r="M89" i="1"/>
  <c r="N89" i="1" s="1"/>
  <c r="N63" i="1"/>
  <c r="M20" i="1"/>
  <c r="N20" i="1" s="1"/>
  <c r="M27" i="2"/>
  <c r="N27" i="2" s="1"/>
  <c r="M17" i="1"/>
  <c r="N17" i="1" s="1"/>
  <c r="M20" i="3"/>
  <c r="N20" i="3" s="1"/>
  <c r="M30" i="3"/>
  <c r="N30" i="3" s="1"/>
  <c r="M101" i="1"/>
  <c r="N101" i="1" s="1"/>
  <c r="M42" i="1"/>
  <c r="N42" i="1" s="1"/>
  <c r="M42" i="2"/>
  <c r="N42" i="2" s="1"/>
  <c r="M41" i="2"/>
  <c r="N41" i="2" s="1"/>
  <c r="M40" i="2"/>
  <c r="N40" i="2" s="1"/>
  <c r="M39" i="2"/>
  <c r="N39" i="2" s="1"/>
  <c r="M19" i="2"/>
  <c r="N19" i="2" s="1"/>
  <c r="M13" i="2"/>
  <c r="N13" i="2" s="1"/>
  <c r="N37" i="6"/>
  <c r="M36" i="6"/>
  <c r="N36" i="6" s="1"/>
  <c r="K102" i="1"/>
  <c r="J102" i="1"/>
  <c r="N51" i="1"/>
  <c r="N27" i="1"/>
  <c r="M13" i="1"/>
  <c r="N13" i="1" s="1"/>
  <c r="M41" i="1"/>
  <c r="N41" i="1" s="1"/>
  <c r="M26" i="1"/>
  <c r="N26" i="1" s="1"/>
  <c r="L40" i="1"/>
  <c r="H40" i="1"/>
  <c r="N61" i="1"/>
  <c r="M10" i="1"/>
  <c r="N10" i="1" s="1"/>
  <c r="M15" i="1"/>
  <c r="N15" i="1" s="1"/>
  <c r="M16" i="1"/>
  <c r="N16" i="1" s="1"/>
  <c r="M50" i="1"/>
  <c r="N50" i="1" s="1"/>
  <c r="M12" i="5"/>
  <c r="M75" i="1"/>
  <c r="N75" i="1" s="1"/>
  <c r="M18" i="6"/>
  <c r="N18" i="6" s="1"/>
  <c r="M49" i="1"/>
  <c r="N49" i="1" s="1"/>
  <c r="M34" i="2"/>
  <c r="N34" i="2" s="1"/>
  <c r="M33" i="2"/>
  <c r="N33" i="2" s="1"/>
  <c r="M31" i="2"/>
  <c r="N31" i="2" s="1"/>
  <c r="M11" i="1"/>
  <c r="N11" i="1" s="1"/>
  <c r="M33" i="3"/>
  <c r="N33" i="3" s="1"/>
  <c r="L39" i="1"/>
  <c r="H39" i="1"/>
  <c r="M22" i="6"/>
  <c r="N22" i="6" s="1"/>
  <c r="M29" i="3"/>
  <c r="N29" i="3" s="1"/>
  <c r="H102" i="1" l="1"/>
  <c r="L102" i="1"/>
  <c r="M40" i="1"/>
  <c r="N40" i="1" s="1"/>
  <c r="M39" i="1"/>
  <c r="N39" i="1" s="1"/>
  <c r="M28" i="3"/>
  <c r="N28" i="3" s="1"/>
  <c r="M16" i="3"/>
  <c r="N16" i="3" s="1"/>
  <c r="M20" i="2"/>
  <c r="N20" i="2" s="1"/>
  <c r="M30" i="2"/>
  <c r="N30" i="2" s="1"/>
  <c r="M18" i="2"/>
  <c r="N18" i="2" s="1"/>
  <c r="M30" i="6"/>
  <c r="N30" i="6" s="1"/>
  <c r="M48" i="1"/>
  <c r="N48" i="1" s="1"/>
  <c r="M38" i="1"/>
  <c r="N38" i="1" s="1"/>
  <c r="M37" i="1"/>
  <c r="N37" i="1" s="1"/>
  <c r="M24" i="6"/>
  <c r="N24" i="6" s="1"/>
  <c r="M11" i="3"/>
  <c r="N11" i="3" s="1"/>
  <c r="M12" i="3"/>
  <c r="N12" i="3" s="1"/>
  <c r="M13" i="3"/>
  <c r="N13" i="3" s="1"/>
  <c r="M10" i="3"/>
  <c r="M17" i="3"/>
  <c r="N17" i="3" s="1"/>
  <c r="M18" i="3"/>
  <c r="N18" i="3" s="1"/>
  <c r="M19" i="3"/>
  <c r="N19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31" i="3"/>
  <c r="N31" i="3" s="1"/>
  <c r="N32" i="3"/>
  <c r="M35" i="3"/>
  <c r="N35" i="3" s="1"/>
  <c r="N14" i="3"/>
  <c r="M29" i="6"/>
  <c r="N29" i="6" s="1"/>
  <c r="N47" i="1"/>
  <c r="M60" i="1"/>
  <c r="N60" i="1" s="1"/>
  <c r="M74" i="1"/>
  <c r="N74" i="1" s="1"/>
  <c r="M73" i="1"/>
  <c r="N73" i="1" s="1"/>
  <c r="M36" i="1"/>
  <c r="N36" i="1" s="1"/>
  <c r="M35" i="1"/>
  <c r="H47" i="2"/>
  <c r="I47" i="2"/>
  <c r="J47" i="2"/>
  <c r="K47" i="2"/>
  <c r="G47" i="2"/>
  <c r="M28" i="6"/>
  <c r="N28" i="6" s="1"/>
  <c r="M27" i="6"/>
  <c r="N27" i="6" s="1"/>
  <c r="N10" i="3" l="1"/>
  <c r="N36" i="3" s="1"/>
  <c r="M36" i="3"/>
  <c r="N46" i="1"/>
  <c r="N45" i="1"/>
  <c r="M12" i="1"/>
  <c r="N12" i="1" s="1"/>
  <c r="G102" i="1"/>
  <c r="M10" i="6"/>
  <c r="N10" i="6" s="1"/>
  <c r="M9" i="1"/>
  <c r="N9" i="1" s="1"/>
  <c r="M14" i="1"/>
  <c r="N14" i="1" s="1"/>
  <c r="M19" i="1"/>
  <c r="N19" i="1" s="1"/>
  <c r="M21" i="1"/>
  <c r="N21" i="1" s="1"/>
  <c r="M25" i="1"/>
  <c r="N25" i="1" s="1"/>
  <c r="M24" i="1"/>
  <c r="N24" i="1" s="1"/>
  <c r="M33" i="1"/>
  <c r="N33" i="1" s="1"/>
  <c r="M29" i="1"/>
  <c r="N29" i="1" s="1"/>
  <c r="M22" i="1"/>
  <c r="N22" i="1" s="1"/>
  <c r="M30" i="1"/>
  <c r="N30" i="1" s="1"/>
  <c r="M31" i="1"/>
  <c r="N31" i="1" s="1"/>
  <c r="M32" i="1"/>
  <c r="N32" i="1" s="1"/>
  <c r="N44" i="1"/>
  <c r="M43" i="1"/>
  <c r="N43" i="1" s="1"/>
  <c r="M34" i="1"/>
  <c r="N34" i="1" s="1"/>
  <c r="N35" i="1"/>
  <c r="M56" i="1"/>
  <c r="N56" i="1" s="1"/>
  <c r="M55" i="1"/>
  <c r="N55" i="1" s="1"/>
  <c r="M57" i="1"/>
  <c r="N57" i="1" s="1"/>
  <c r="M58" i="1"/>
  <c r="N58" i="1" s="1"/>
  <c r="M65" i="1"/>
  <c r="N65" i="1" s="1"/>
  <c r="M66" i="1"/>
  <c r="N66" i="1" s="1"/>
  <c r="M67" i="1"/>
  <c r="N67" i="1" s="1"/>
  <c r="M68" i="1"/>
  <c r="N68" i="1" s="1"/>
  <c r="M69" i="1"/>
  <c r="N69" i="1" s="1"/>
  <c r="M71" i="1"/>
  <c r="N71" i="1" s="1"/>
  <c r="M72" i="1"/>
  <c r="N72" i="1" s="1"/>
  <c r="M78" i="1"/>
  <c r="N78" i="1" s="1"/>
  <c r="M81" i="1"/>
  <c r="N81" i="1" s="1"/>
  <c r="M83" i="1"/>
  <c r="N83" i="1" s="1"/>
  <c r="M79" i="1"/>
  <c r="N79" i="1" s="1"/>
  <c r="M82" i="1"/>
  <c r="N82" i="1" s="1"/>
  <c r="N80" i="1"/>
  <c r="M84" i="1"/>
  <c r="N84" i="1" s="1"/>
  <c r="M85" i="1"/>
  <c r="N85" i="1" s="1"/>
  <c r="M86" i="1"/>
  <c r="N86" i="1" s="1"/>
  <c r="M70" i="1"/>
  <c r="N70" i="1" s="1"/>
  <c r="M87" i="1"/>
  <c r="N87" i="1" s="1"/>
  <c r="M88" i="1"/>
  <c r="N88" i="1" s="1"/>
  <c r="M8" i="1"/>
  <c r="N8" i="1" s="1"/>
  <c r="I102" i="1" l="1"/>
  <c r="M26" i="6" l="1"/>
  <c r="N26" i="6" s="1"/>
  <c r="M9" i="4" l="1"/>
  <c r="N9" i="4" s="1"/>
  <c r="M20" i="6"/>
  <c r="N20" i="6" s="1"/>
  <c r="M40" i="6"/>
  <c r="N40" i="6" s="1"/>
  <c r="L11" i="7"/>
  <c r="K11" i="7"/>
  <c r="J11" i="7"/>
  <c r="I11" i="7"/>
  <c r="H11" i="7"/>
  <c r="G11" i="7"/>
  <c r="M9" i="7"/>
  <c r="M11" i="7" s="1"/>
  <c r="N9" i="7" l="1"/>
  <c r="N11" i="7" s="1"/>
  <c r="M41" i="6" l="1"/>
  <c r="N41" i="6" s="1"/>
  <c r="M15" i="6"/>
  <c r="M12" i="6"/>
  <c r="M13" i="6"/>
  <c r="M16" i="6"/>
  <c r="N16" i="6" s="1"/>
  <c r="M21" i="6"/>
  <c r="N21" i="6" s="1"/>
  <c r="M38" i="6"/>
  <c r="N38" i="6" l="1"/>
  <c r="N15" i="6"/>
  <c r="N13" i="6"/>
  <c r="N12" i="6"/>
  <c r="M9" i="6"/>
  <c r="M42" i="6" s="1"/>
  <c r="N9" i="6" l="1"/>
  <c r="N42" i="6" s="1"/>
  <c r="L24" i="5" l="1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N10" i="4" s="1"/>
  <c r="M29" i="2"/>
  <c r="N29" i="2" s="1"/>
  <c r="M28" i="2"/>
  <c r="N28" i="2" s="1"/>
  <c r="M25" i="2"/>
  <c r="N25" i="2" s="1"/>
  <c r="M24" i="2"/>
  <c r="N24" i="2" s="1"/>
  <c r="M23" i="2"/>
  <c r="N23" i="2" s="1"/>
  <c r="M11" i="2"/>
  <c r="N11" i="2" s="1"/>
  <c r="M46" i="2"/>
  <c r="N46" i="2" s="1"/>
  <c r="M22" i="2"/>
  <c r="N22" i="2" s="1"/>
  <c r="M38" i="2"/>
  <c r="N38" i="2" s="1"/>
  <c r="M36" i="2"/>
  <c r="N36" i="2" s="1"/>
  <c r="M37" i="2"/>
  <c r="N37" i="2" s="1"/>
  <c r="M35" i="2"/>
  <c r="N35" i="2" s="1"/>
  <c r="M15" i="2"/>
  <c r="N15" i="2" s="1"/>
  <c r="M12" i="2"/>
  <c r="N12" i="2" s="1"/>
  <c r="M21" i="2"/>
  <c r="N21" i="2" s="1"/>
  <c r="M14" i="2"/>
  <c r="N14" i="2" s="1"/>
  <c r="M45" i="2"/>
  <c r="N45" i="2" s="1"/>
  <c r="M32" i="2"/>
  <c r="N32" i="2" s="1"/>
  <c r="M10" i="2"/>
  <c r="M17" i="2"/>
  <c r="N17" i="2" s="1"/>
  <c r="M16" i="2"/>
  <c r="N16" i="2" s="1"/>
  <c r="M26" i="2"/>
  <c r="N26" i="2" s="1"/>
  <c r="N10" i="2" l="1"/>
  <c r="M47" i="2"/>
  <c r="M24" i="5"/>
  <c r="N47" i="2" l="1"/>
  <c r="N102" i="1"/>
  <c r="M102" i="1"/>
</calcChain>
</file>

<file path=xl/sharedStrings.xml><?xml version="1.0" encoding="utf-8"?>
<sst xmlns="http://schemas.openxmlformats.org/spreadsheetml/2006/main" count="1281" uniqueCount="409">
  <si>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</si>
  <si>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</si>
  <si>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</si>
  <si>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</si>
  <si>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</si>
  <si>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</si>
  <si>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</si>
  <si>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</si>
  <si>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</si>
  <si>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</si>
  <si>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</si>
  <si>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</si>
  <si>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</si>
  <si>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</si>
  <si>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</si>
  <si>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</si>
  <si>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</si>
  <si>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</si>
  <si>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</si>
  <si>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</si>
  <si>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</si>
  <si>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</si>
  <si>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</si>
  <si>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</si>
  <si>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</si>
  <si>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</si>
  <si>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</si>
  <si>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</si>
  <si>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</si>
  <si>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</si>
  <si>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</si>
  <si>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</si>
  <si>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</si>
  <si>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</si>
  <si>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</si>
  <si>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</si>
  <si>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</si>
  <si>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</si>
  <si>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</si>
  <si>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</si>
  <si>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</si>
  <si>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</si>
  <si>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</si>
  <si>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</si>
  <si>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</si>
  <si>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</si>
  <si>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</si>
  <si>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</si>
  <si>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</si>
  <si>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</si>
  <si>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</si>
  <si>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</si>
  <si>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</si>
  <si>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</si>
  <si>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</si>
  <si>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</si>
  <si>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</si>
  <si>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</si>
  <si>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</si>
  <si>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</si>
  <si>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</si>
  <si>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</si>
  <si>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</si>
  <si>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</si>
  <si>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</si>
  <si>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</si>
  <si>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</si>
  <si>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</si>
  <si>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 xml:space="preserve">NATANAEL MERCEDES SEBASTIAN </t>
  </si>
  <si>
    <t>YOSMAIRA ALEXIS</t>
  </si>
  <si>
    <t xml:space="preserve">SECRETARIA </t>
  </si>
  <si>
    <t>EDUVIGES SOLANO GUANTE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</si>
  <si>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</si>
  <si>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</si>
  <si>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</si>
  <si>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</si>
  <si>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</si>
  <si>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</si>
  <si>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</si>
  <si>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</si>
  <si>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</si>
  <si>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</si>
  <si>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</si>
  <si>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</si>
  <si>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</si>
  <si>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</si>
  <si>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</si>
  <si>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</si>
  <si>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</si>
  <si>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</si>
  <si>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</si>
  <si>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</si>
  <si>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</si>
  <si>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</si>
  <si>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</si>
  <si>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</si>
  <si>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</si>
  <si>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</si>
  <si>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</si>
  <si>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</si>
  <si>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</si>
  <si>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</si>
  <si>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</si>
  <si>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</si>
  <si>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</si>
  <si>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</si>
  <si>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</si>
  <si>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</si>
  <si>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</si>
  <si>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</si>
  <si>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</si>
  <si>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</si>
  <si>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</si>
  <si>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</si>
  <si>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</si>
  <si>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</si>
  <si>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</si>
  <si>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</si>
  <si>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</si>
  <si>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</si>
  <si>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</si>
  <si>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</si>
  <si>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</si>
  <si>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</si>
  <si>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</si>
  <si>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</si>
  <si>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</si>
  <si>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</si>
  <si>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</si>
  <si>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</si>
  <si>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</si>
  <si>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</si>
  <si>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</si>
  <si>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</si>
  <si>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</si>
  <si>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</si>
  <si>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</si>
  <si>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</si>
  <si>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</si>
  <si>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</si>
  <si>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</si>
  <si>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</si>
  <si>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</si>
  <si>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</si>
  <si>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</si>
  <si>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</si>
  <si>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</si>
  <si>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</si>
  <si>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</si>
  <si>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</si>
  <si>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</si>
  <si>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</si>
  <si>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</si>
  <si>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</si>
  <si>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</si>
  <si>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</si>
  <si>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</si>
  <si>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</si>
  <si>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</si>
  <si>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</si>
  <si>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</si>
  <si>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</si>
  <si>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</si>
  <si>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</si>
  <si>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</si>
  <si>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</si>
  <si>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</si>
  <si>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</si>
  <si>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</si>
  <si>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</si>
  <si>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</si>
  <si>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</si>
  <si>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</si>
  <si>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</si>
  <si>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</si>
  <si>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</si>
  <si>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</si>
  <si>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</si>
  <si>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</si>
  <si>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</si>
  <si>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</si>
  <si>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</si>
  <si>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</si>
  <si>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</si>
  <si>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</si>
  <si>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</si>
  <si>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</si>
  <si>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</si>
  <si>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</si>
  <si>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</si>
  <si>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</si>
  <si>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</si>
  <si>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</si>
  <si>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</si>
  <si>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</si>
  <si>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</si>
  <si>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</si>
  <si>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</si>
  <si>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</si>
  <si>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</si>
  <si>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</si>
  <si>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</si>
  <si>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</si>
  <si>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</si>
  <si>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</si>
  <si>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</si>
  <si>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</si>
  <si>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</si>
  <si>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FRANDHY ANHELINE LAURENCIO</t>
  </si>
  <si>
    <t>ROMAN CONTRERAS MARTINEZ</t>
  </si>
  <si>
    <t>FLOR MARIA GONZALEZ LINARES</t>
  </si>
  <si>
    <t xml:space="preserve">DEPARTAMENTO ADMINISTRATIVO </t>
  </si>
  <si>
    <t>OFICINA LIBRE ACCESO A LA INFORMACION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</si>
  <si>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</si>
  <si>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</si>
  <si>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</si>
  <si>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</si>
  <si>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</si>
  <si>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</si>
  <si>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</si>
  <si>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</si>
  <si>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</si>
  <si>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</si>
  <si>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</si>
  <si>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</si>
  <si>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</si>
  <si>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</si>
  <si>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</si>
  <si>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</si>
  <si>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</si>
  <si>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</si>
  <si>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</si>
  <si>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</si>
  <si>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</si>
  <si>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</si>
  <si>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</si>
  <si>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</si>
  <si>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</si>
  <si>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</si>
  <si>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</si>
  <si>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</si>
  <si>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</si>
  <si>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</si>
  <si>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</si>
  <si>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</si>
  <si>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</si>
  <si>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</si>
  <si>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</si>
  <si>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</si>
  <si>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</si>
  <si>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</si>
  <si>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</si>
  <si>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</si>
  <si>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</si>
  <si>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</si>
  <si>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</si>
  <si>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DIVISION DE PRODUCCION Y SERVICIOS</t>
  </si>
  <si>
    <t>AUXILIAR DE PRODUCCION IN VITRO</t>
  </si>
  <si>
    <t>MARINO HERNANDEZ REYNOSO</t>
  </si>
  <si>
    <t>KATERY MODESTA OTAÑO FERRERAS</t>
  </si>
  <si>
    <t>RAFAEL ULISES CUELLO SAVIÑON</t>
  </si>
  <si>
    <t>CANDIDA ELIZABETH CORNIELLE D.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</si>
  <si>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</si>
  <si>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</si>
  <si>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</si>
  <si>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</si>
  <si>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</si>
  <si>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</si>
  <si>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</si>
  <si>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</si>
  <si>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</si>
  <si>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</si>
  <si>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</si>
  <si>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</si>
  <si>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</si>
  <si>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</si>
  <si>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</si>
  <si>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</si>
  <si>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</si>
  <si>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</si>
  <si>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</si>
  <si>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</si>
  <si>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</si>
  <si>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</si>
  <si>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</si>
  <si>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</si>
  <si>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</si>
  <si>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</si>
  <si>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</si>
  <si>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</si>
  <si>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</si>
  <si>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</si>
  <si>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</si>
  <si>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</si>
  <si>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</si>
  <si>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>ANALISTA LEGAL</t>
  </si>
  <si>
    <t xml:space="preserve">REYNALDO SORIANO DE LA ROSA </t>
  </si>
  <si>
    <t>ALDA ALEXA DIAZ PEREZ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</si>
  <si>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</si>
  <si>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</si>
  <si>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</si>
  <si>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</si>
  <si>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</si>
  <si>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</si>
  <si>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</si>
  <si>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</si>
  <si>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</si>
  <si>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KENNEDY ANTONIO VARGAS HERNANDEZ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</si>
  <si>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</si>
  <si>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</si>
  <si>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</si>
  <si>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</si>
  <si>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</si>
  <si>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</si>
  <si>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</si>
  <si>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</si>
  <si>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</si>
  <si>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</si>
  <si>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</si>
  <si>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</si>
  <si>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</si>
  <si>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</si>
  <si>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</si>
  <si>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</si>
  <si>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</si>
  <si>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</si>
  <si>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</si>
  <si>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</si>
  <si>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</si>
  <si>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</si>
  <si>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</si>
  <si>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</si>
  <si>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</si>
  <si>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</si>
  <si>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</si>
  <si>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</si>
  <si>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</si>
  <si>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</si>
  <si>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</si>
  <si>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</si>
  <si>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</si>
  <si>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</si>
  <si>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</si>
  <si>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</si>
  <si>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</si>
  <si>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28</t>
  </si>
  <si>
    <t>29</t>
  </si>
  <si>
    <t>MARINO MEDINA MEDINA</t>
  </si>
  <si>
    <t>ENC.REGISTRO,CONTROL Y NOMINA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</si>
  <si>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</si>
  <si>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</si>
  <si>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</si>
  <si>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</si>
  <si>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</si>
  <si>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</si>
  <si>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</si>
  <si>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</si>
  <si>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</si>
  <si>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</si>
  <si>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</si>
  <si>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</si>
  <si>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</si>
  <si>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</si>
  <si>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ROSA MARIA HERRERA DE LA ROSA</t>
  </si>
  <si>
    <t>YISSEL ELENA PEREZ MARTINEZ</t>
  </si>
  <si>
    <t>JUAN RAMON SORIANO CANO</t>
  </si>
  <si>
    <t>DIRECCION EJECUTIVA</t>
  </si>
  <si>
    <t xml:space="preserve">ANA MERCEDES  LIVE DE LOS SANTOS </t>
  </si>
  <si>
    <t>ISMELDA CRISTINA MATEO DE LA CRUZ</t>
  </si>
  <si>
    <t>DIVISION DE COMPRA Y CONTRATACIONES</t>
  </si>
  <si>
    <t>LISSETTE PATRICIA ULERIO NAVARRO</t>
  </si>
  <si>
    <t>PEDRO MARTE MARTINEZ</t>
  </si>
  <si>
    <t xml:space="preserve">BACILIO EVANGELISTA </t>
  </si>
  <si>
    <t>ROSA ESMERALDA CAPELLAN PEREZ</t>
  </si>
  <si>
    <t>ROSA RAMIREZ</t>
  </si>
  <si>
    <t>IGNACIO SANTIAGO REYES FRIAS</t>
  </si>
  <si>
    <t>RAFAEL FELIZ</t>
  </si>
  <si>
    <t>MARIALY CHALES PEREZ</t>
  </si>
  <si>
    <t>JOSE ISRAEL ALCANTARA SALOMON</t>
  </si>
  <si>
    <t>ENC. SECCION, REGISTRO, CONTROL, N</t>
  </si>
  <si>
    <t>JUVELYS M. MORA TAVAREZ</t>
  </si>
  <si>
    <t xml:space="preserve">ASISTENTE 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</si>
  <si>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</si>
  <si>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</si>
  <si>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</si>
  <si>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</si>
  <si>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</si>
  <si>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</si>
  <si>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</si>
  <si>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30</t>
  </si>
  <si>
    <t>YANELI ALTAGRACIA SANCHEZ ADAMES</t>
  </si>
  <si>
    <t>31</t>
  </si>
  <si>
    <t xml:space="preserve">ELYN LEGUISAMON ACOSTA </t>
  </si>
  <si>
    <t>HUMBERTOS RAMOS</t>
  </si>
  <si>
    <t>MIGDONIA MONCION TORRES</t>
  </si>
  <si>
    <t>ASESORA</t>
  </si>
  <si>
    <t>JOSE AGUSTIN RAMIREZ PAULINO</t>
  </si>
  <si>
    <t>DEPARTAMENTO PLANIFICACION Y DESARROLLO</t>
  </si>
  <si>
    <t>32</t>
  </si>
  <si>
    <t>33</t>
  </si>
  <si>
    <t>SOPORTE TECNICO</t>
  </si>
  <si>
    <t>ANALISTA DE LABORATORIO</t>
  </si>
  <si>
    <t>SANTA AMADA DE LOS SANTOS</t>
  </si>
  <si>
    <t>YASSIRA MARIA ARIAS GARCES</t>
  </si>
  <si>
    <t>FEBRERO, 2024</t>
  </si>
  <si>
    <t xml:space="preserve">    FEBRERO 2024</t>
  </si>
  <si>
    <t xml:space="preserve">   FEBRERO 2024</t>
  </si>
  <si>
    <t xml:space="preserve">                  FEBRERO 2024</t>
  </si>
  <si>
    <t>CARLOS ANGELO DE LA CRUZ GOMEZ REYNOSO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</si>
</sst>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63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  <font>
      <b/>
      <sz val="14"/>
      <color theme="1"/>
      <name val="Arial Black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7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6" borderId="1" xfId="0" applyFont="1" applyFill="1" applyBorder="1" applyAlignment="1">
      <alignment horizontal="center" wrapText="1"/>
    </xf>
    <xf numFmtId="0" fontId="31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2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9" fillId="5" borderId="0" xfId="0" applyFont="1" applyFill="1" applyAlignment="1">
      <alignment vertical="center"/>
    </xf>
    <xf numFmtId="0" fontId="3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4" fillId="0" borderId="0" xfId="0" applyFont="1"/>
    <xf numFmtId="0" fontId="35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8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40" fillId="0" borderId="2" xfId="0" applyFont="1" applyBorder="1" applyAlignment="1">
      <alignment horizontal="left"/>
    </xf>
    <xf numFmtId="0" fontId="41" fillId="0" borderId="0" xfId="0" applyFont="1" applyAlignment="1">
      <alignment horizontal="left"/>
    </xf>
    <xf numFmtId="4" fontId="41" fillId="0" borderId="0" xfId="0" applyNumberFormat="1" applyFont="1" applyAlignment="1">
      <alignment horizontal="left"/>
    </xf>
    <xf numFmtId="4" fontId="41" fillId="0" borderId="2" xfId="0" applyNumberFormat="1" applyFont="1" applyBorder="1" applyAlignment="1">
      <alignment horizontal="left"/>
    </xf>
    <xf numFmtId="4" fontId="41" fillId="0" borderId="0" xfId="0" applyNumberFormat="1" applyFont="1" applyAlignment="1">
      <alignment horizontal="center"/>
    </xf>
    <xf numFmtId="0" fontId="42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3" fillId="0" borderId="0" xfId="0" applyFont="1"/>
    <xf numFmtId="4" fontId="18" fillId="0" borderId="0" xfId="0" applyNumberFormat="1" applyFont="1" applyAlignment="1">
      <alignment horizontal="center"/>
    </xf>
    <xf numFmtId="0" fontId="44" fillId="0" borderId="0" xfId="0" applyFont="1" applyAlignment="1">
      <alignment horizontal="left"/>
    </xf>
    <xf numFmtId="4" fontId="4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9" fillId="0" borderId="1" xfId="0" applyFont="1" applyBorder="1"/>
    <xf numFmtId="0" fontId="5" fillId="0" borderId="4" xfId="0" applyFont="1" applyBorder="1" applyAlignment="1">
      <alignment horizontal="left"/>
    </xf>
    <xf numFmtId="0" fontId="47" fillId="0" borderId="1" xfId="0" applyFont="1" applyBorder="1" applyAlignment="1">
      <alignment horizontal="left"/>
    </xf>
    <xf numFmtId="0" fontId="47" fillId="0" borderId="1" xfId="0" applyFont="1" applyBorder="1"/>
    <xf numFmtId="0" fontId="47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48" fillId="0" borderId="0" xfId="0" applyFont="1"/>
    <xf numFmtId="0" fontId="39" fillId="0" borderId="1" xfId="0" applyFont="1" applyBorder="1" applyAlignment="1">
      <alignment horizontal="left"/>
    </xf>
    <xf numFmtId="0" fontId="47" fillId="5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49" fillId="0" borderId="0" xfId="0" applyFont="1"/>
    <xf numFmtId="0" fontId="46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49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3" fillId="6" borderId="1" xfId="0" applyNumberFormat="1" applyFont="1" applyFill="1" applyBorder="1" applyAlignment="1">
      <alignment horizontal="center"/>
    </xf>
    <xf numFmtId="0" fontId="50" fillId="0" borderId="0" xfId="0" applyFont="1" applyAlignment="1">
      <alignment horizontal="left"/>
    </xf>
    <xf numFmtId="0" fontId="50" fillId="0" borderId="9" xfId="0" applyFont="1" applyBorder="1" applyAlignment="1">
      <alignment horizontal="left"/>
    </xf>
    <xf numFmtId="0" fontId="53" fillId="0" borderId="0" xfId="0" applyFont="1"/>
    <xf numFmtId="0" fontId="27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50" fillId="0" borderId="0" xfId="2" applyFont="1" applyAlignment="1">
      <alignment horizontal="left"/>
    </xf>
    <xf numFmtId="43" fontId="44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50" fillId="0" borderId="0" xfId="2" applyFont="1" applyAlignment="1">
      <alignment horizontal="center"/>
    </xf>
    <xf numFmtId="43" fontId="44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50" fillId="0" borderId="9" xfId="2" applyFont="1" applyBorder="1" applyAlignment="1">
      <alignment horizontal="left"/>
    </xf>
    <xf numFmtId="43" fontId="51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2" fillId="0" borderId="2" xfId="2" applyFont="1" applyBorder="1" applyAlignment="1">
      <alignment horizontal="left"/>
    </xf>
    <xf numFmtId="43" fontId="45" fillId="0" borderId="0" xfId="2" applyFont="1"/>
    <xf numFmtId="43" fontId="22" fillId="0" borderId="0" xfId="2" applyFont="1" applyAlignment="1">
      <alignment horizontal="left"/>
    </xf>
    <xf numFmtId="43" fontId="26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9" fillId="0" borderId="1" xfId="0" applyNumberFormat="1" applyFont="1" applyBorder="1"/>
    <xf numFmtId="43" fontId="5" fillId="0" borderId="1" xfId="2" applyFont="1" applyBorder="1" applyAlignment="1"/>
    <xf numFmtId="4" fontId="22" fillId="6" borderId="1" xfId="0" applyNumberFormat="1" applyFont="1" applyFill="1" applyBorder="1"/>
    <xf numFmtId="43" fontId="39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2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9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9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2" fillId="6" borderId="1" xfId="0" applyNumberFormat="1" applyFont="1" applyFill="1" applyBorder="1" applyAlignment="1">
      <alignment horizontal="right"/>
    </xf>
    <xf numFmtId="4" fontId="41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54" fillId="0" borderId="0" xfId="0" applyFont="1"/>
    <xf numFmtId="0" fontId="55" fillId="2" borderId="0" xfId="0" applyFont="1" applyFill="1" applyAlignment="1">
      <alignment horizontal="center" vertical="center"/>
    </xf>
    <xf numFmtId="43" fontId="55" fillId="2" borderId="0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43" fontId="54" fillId="0" borderId="0" xfId="2" applyFont="1" applyBorder="1"/>
    <xf numFmtId="0" fontId="55" fillId="3" borderId="1" xfId="0" applyFont="1" applyFill="1" applyBorder="1" applyAlignment="1">
      <alignment horizontal="center"/>
    </xf>
    <xf numFmtId="0" fontId="55" fillId="3" borderId="1" xfId="0" applyFont="1" applyFill="1" applyBorder="1" applyAlignment="1">
      <alignment horizontal="center" wrapText="1"/>
    </xf>
    <xf numFmtId="43" fontId="55" fillId="3" borderId="1" xfId="2" applyFont="1" applyFill="1" applyBorder="1" applyAlignment="1">
      <alignment horizontal="center" wrapText="1"/>
    </xf>
    <xf numFmtId="43" fontId="55" fillId="3" borderId="1" xfId="2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/>
    </xf>
    <xf numFmtId="0" fontId="55" fillId="0" borderId="1" xfId="0" applyFont="1" applyBorder="1" applyAlignment="1">
      <alignment horizontal="left"/>
    </xf>
    <xf numFmtId="43" fontId="55" fillId="2" borderId="1" xfId="2" applyFont="1" applyFill="1" applyBorder="1" applyAlignment="1">
      <alignment horizontal="left"/>
    </xf>
    <xf numFmtId="43" fontId="55" fillId="5" borderId="1" xfId="2" applyFont="1" applyFill="1" applyBorder="1" applyAlignment="1">
      <alignment horizontal="center"/>
    </xf>
    <xf numFmtId="43" fontId="55" fillId="0" borderId="1" xfId="2" applyFont="1" applyBorder="1" applyAlignment="1">
      <alignment horizontal="center"/>
    </xf>
    <xf numFmtId="43" fontId="55" fillId="0" borderId="1" xfId="2" applyFont="1" applyFill="1" applyBorder="1" applyAlignment="1">
      <alignment horizontal="center"/>
    </xf>
    <xf numFmtId="0" fontId="55" fillId="0" borderId="1" xfId="0" applyFont="1" applyBorder="1"/>
    <xf numFmtId="0" fontId="56" fillId="0" borderId="0" xfId="0" applyFont="1"/>
    <xf numFmtId="0" fontId="57" fillId="0" borderId="1" xfId="0" applyFont="1" applyBorder="1" applyAlignment="1">
      <alignment horizontal="left"/>
    </xf>
    <xf numFmtId="43" fontId="55" fillId="0" borderId="1" xfId="2" applyFont="1" applyFill="1" applyBorder="1" applyAlignment="1">
      <alignment horizontal="left"/>
    </xf>
    <xf numFmtId="0" fontId="55" fillId="2" borderId="1" xfId="0" applyFont="1" applyFill="1" applyBorder="1" applyAlignment="1">
      <alignment horizontal="left"/>
    </xf>
    <xf numFmtId="0" fontId="58" fillId="6" borderId="3" xfId="0" applyFont="1" applyFill="1" applyBorder="1"/>
    <xf numFmtId="0" fontId="58" fillId="6" borderId="4" xfId="0" applyFont="1" applyFill="1" applyBorder="1"/>
    <xf numFmtId="0" fontId="58" fillId="6" borderId="5" xfId="0" applyFont="1" applyFill="1" applyBorder="1"/>
    <xf numFmtId="43" fontId="55" fillId="3" borderId="1" xfId="2" applyFont="1" applyFill="1" applyBorder="1" applyAlignment="1">
      <alignment horizontal="left"/>
    </xf>
    <xf numFmtId="4" fontId="55" fillId="3" borderId="1" xfId="0" applyNumberFormat="1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0" fontId="58" fillId="0" borderId="2" xfId="0" applyFont="1" applyBorder="1" applyAlignment="1">
      <alignment horizontal="left"/>
    </xf>
    <xf numFmtId="0" fontId="55" fillId="0" borderId="0" xfId="0" applyFont="1" applyAlignment="1">
      <alignment horizontal="left"/>
    </xf>
    <xf numFmtId="43" fontId="55" fillId="0" borderId="0" xfId="2" applyFont="1" applyBorder="1" applyAlignment="1">
      <alignment horizontal="left"/>
    </xf>
    <xf numFmtId="4" fontId="58" fillId="0" borderId="2" xfId="0" applyNumberFormat="1" applyFont="1" applyBorder="1" applyAlignment="1">
      <alignment horizontal="left"/>
    </xf>
    <xf numFmtId="4" fontId="55" fillId="0" borderId="0" xfId="0" applyNumberFormat="1" applyFont="1" applyAlignment="1">
      <alignment horizontal="center"/>
    </xf>
    <xf numFmtId="43" fontId="55" fillId="0" borderId="0" xfId="2" applyFont="1" applyBorder="1" applyAlignment="1">
      <alignment horizontal="center"/>
    </xf>
    <xf numFmtId="0" fontId="58" fillId="0" borderId="0" xfId="0" applyFont="1" applyAlignment="1">
      <alignment horizontal="left"/>
    </xf>
    <xf numFmtId="4" fontId="58" fillId="0" borderId="0" xfId="0" applyNumberFormat="1" applyFont="1" applyAlignment="1">
      <alignment horizontal="left"/>
    </xf>
    <xf numFmtId="43" fontId="56" fillId="0" borderId="0" xfId="2" applyFont="1" applyBorder="1"/>
    <xf numFmtId="0" fontId="59" fillId="0" borderId="0" xfId="0" applyFont="1"/>
    <xf numFmtId="43" fontId="56" fillId="0" borderId="0" xfId="2" applyFont="1"/>
    <xf numFmtId="0" fontId="60" fillId="0" borderId="0" xfId="0" applyFont="1"/>
    <xf numFmtId="0" fontId="55" fillId="0" borderId="1" xfId="0" applyFont="1" applyBorder="1" applyAlignment="1">
      <alignment horizontal="left" wrapText="1"/>
    </xf>
    <xf numFmtId="43" fontId="50" fillId="0" borderId="9" xfId="2" applyFont="1" applyBorder="1" applyAlignment="1">
      <alignment horizontal="center"/>
    </xf>
    <xf numFmtId="43" fontId="61" fillId="0" borderId="1" xfId="2" applyFont="1" applyBorder="1" applyAlignment="1">
      <alignment horizontal="center"/>
    </xf>
    <xf numFmtId="43" fontId="61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31" fillId="5" borderId="1" xfId="2" applyFont="1" applyFill="1" applyBorder="1" applyAlignment="1">
      <alignment horizontal="center"/>
    </xf>
    <xf numFmtId="49" fontId="8" fillId="3" borderId="3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43" fontId="47" fillId="5" borderId="1" xfId="2" applyFont="1" applyFill="1" applyBorder="1" applyAlignment="1">
      <alignment horizontal="center"/>
    </xf>
    <xf numFmtId="43" fontId="62" fillId="5" borderId="1" xfId="2" applyFont="1" applyFill="1" applyBorder="1" applyAlignment="1">
      <alignment horizontal="center"/>
    </xf>
    <xf numFmtId="43" fontId="57" fillId="5" borderId="1" xfId="2" applyFont="1" applyFill="1" applyBorder="1" applyAlignment="1">
      <alignment horizontal="center"/>
    </xf>
    <xf numFmtId="43" fontId="57" fillId="0" borderId="1" xfId="2" applyFont="1" applyBorder="1" applyAlignment="1">
      <alignment horizontal="center"/>
    </xf>
    <xf numFmtId="43" fontId="57" fillId="0" borderId="1" xfId="2" applyFont="1" applyFill="1" applyBorder="1" applyAlignment="1">
      <alignment horizontal="center"/>
    </xf>
    <xf numFmtId="0" fontId="55" fillId="2" borderId="0" xfId="0" applyFont="1" applyFill="1" applyAlignment="1">
      <alignment horizontal="center" vertical="center"/>
    </xf>
    <xf numFmtId="0" fontId="55" fillId="2" borderId="7" xfId="0" applyFont="1" applyFill="1" applyBorder="1" applyAlignment="1">
      <alignment horizontal="center"/>
    </xf>
    <xf numFmtId="0" fontId="55" fillId="2" borderId="0" xfId="0" applyFont="1" applyFill="1" applyAlignment="1">
      <alignment horizontal="center"/>
    </xf>
    <xf numFmtId="0" fontId="54" fillId="0" borderId="0" xfId="0" applyFont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3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21" fillId="6" borderId="5" xfId="0" applyFont="1" applyFill="1" applyBorder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2349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1856294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2711674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9"/>
  <sheetViews>
    <sheetView topLeftCell="C1" zoomScale="60" zoomScaleNormal="60" zoomScaleSheetLayoutView="40" zoomScalePageLayoutView="39" workbookViewId="0">
      <selection activeCell="A5" sqref="A5:N5"/>
    </sheetView>
  </sheetViews>
  <sheetFormatPr baseColWidth="10" defaultColWidth="24.42578125" defaultRowHeight="33.75" customHeight="1" x14ac:dyDescent="0.35"/>
  <cols>
    <col min="1" max="1" width="8.140625" style="216" customWidth="1"/>
    <col min="2" max="2" width="89.140625" style="216" customWidth="1"/>
    <col min="3" max="3" width="119.42578125" style="216" customWidth="1"/>
    <col min="4" max="4" width="70.5703125" style="216" customWidth="1"/>
    <col min="5" max="6" width="24.42578125" style="216"/>
    <col min="7" max="7" width="29.85546875" style="236" bestFit="1" customWidth="1"/>
    <col min="8" max="8" width="24.5703125" style="216" customWidth="1"/>
    <col min="9" max="11" width="24.5703125" style="216" bestFit="1" customWidth="1"/>
    <col min="12" max="12" width="24.5703125" style="236" bestFit="1" customWidth="1"/>
    <col min="13" max="13" width="26.42578125" style="236" bestFit="1" customWidth="1"/>
    <col min="14" max="14" width="29.85546875" style="236" bestFit="1" customWidth="1"/>
    <col min="15" max="16384" width="24.42578125" style="216"/>
  </cols>
  <sheetData>
    <row r="1" spans="1:16" s="200" customFormat="1" ht="33.75" customHeight="1" x14ac:dyDescent="0.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6" s="200" customFormat="1" ht="33.75" customHeight="1" x14ac:dyDescent="0.5">
      <c r="A2" s="201"/>
      <c r="B2" s="201"/>
      <c r="C2" s="201"/>
      <c r="D2" s="201"/>
      <c r="E2" s="201"/>
      <c r="F2" s="201"/>
      <c r="G2" s="202"/>
      <c r="H2" s="201"/>
      <c r="I2" s="201"/>
      <c r="J2" s="201"/>
      <c r="K2" s="201"/>
      <c r="L2" s="202"/>
      <c r="M2" s="202"/>
      <c r="N2" s="202"/>
    </row>
    <row r="3" spans="1:16" s="200" customFormat="1" ht="33.75" customHeight="1" x14ac:dyDescent="0.5">
      <c r="A3" s="253" t="s">
        <v>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1:16" s="200" customFormat="1" ht="33.75" customHeight="1" x14ac:dyDescent="0.5">
      <c r="A4" s="254" t="s">
        <v>404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</row>
    <row r="5" spans="1:16" s="200" customFormat="1" ht="33.75" customHeight="1" x14ac:dyDescent="0.5">
      <c r="A5" s="253" t="s">
        <v>177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03"/>
      <c r="P5" s="203"/>
    </row>
    <row r="6" spans="1:16" s="200" customFormat="1" ht="33.75" customHeight="1" x14ac:dyDescent="0.5">
      <c r="G6" s="204"/>
      <c r="L6" s="204"/>
      <c r="M6" s="204"/>
      <c r="N6" s="204"/>
    </row>
    <row r="7" spans="1:16" s="200" customFormat="1" ht="55.5" customHeight="1" x14ac:dyDescent="0.5">
      <c r="A7" s="205" t="s">
        <v>1</v>
      </c>
      <c r="B7" s="205" t="s">
        <v>2</v>
      </c>
      <c r="C7" s="205" t="s">
        <v>3</v>
      </c>
      <c r="D7" s="205" t="s">
        <v>4</v>
      </c>
      <c r="E7" s="206" t="s">
        <v>5</v>
      </c>
      <c r="F7" s="206" t="s">
        <v>174</v>
      </c>
      <c r="G7" s="207" t="s">
        <v>178</v>
      </c>
      <c r="H7" s="208" t="s">
        <v>6</v>
      </c>
      <c r="I7" s="207" t="s">
        <v>7</v>
      </c>
      <c r="J7" s="208" t="s">
        <v>8</v>
      </c>
      <c r="K7" s="207" t="s">
        <v>9</v>
      </c>
      <c r="L7" s="207" t="s">
        <v>10</v>
      </c>
      <c r="M7" s="207" t="s">
        <v>11</v>
      </c>
      <c r="N7" s="208" t="s">
        <v>12</v>
      </c>
    </row>
    <row r="8" spans="1:16" s="200" customFormat="1" ht="45" customHeight="1" x14ac:dyDescent="0.5">
      <c r="A8" s="209">
        <v>1</v>
      </c>
      <c r="B8" s="210" t="s">
        <v>13</v>
      </c>
      <c r="C8" s="210" t="s">
        <v>14</v>
      </c>
      <c r="D8" s="210" t="s">
        <v>15</v>
      </c>
      <c r="E8" s="210" t="s">
        <v>16</v>
      </c>
      <c r="F8" s="210" t="s">
        <v>175</v>
      </c>
      <c r="G8" s="211">
        <v>260000</v>
      </c>
      <c r="H8" s="250">
        <v>49817.78</v>
      </c>
      <c r="I8" s="213">
        <v>25</v>
      </c>
      <c r="J8" s="213">
        <v>7462</v>
      </c>
      <c r="K8" s="213">
        <v>5883.16</v>
      </c>
      <c r="L8" s="212">
        <v>1715.46</v>
      </c>
      <c r="M8" s="213">
        <f t="shared" ref="M8:M26" si="0">+H8+I8+J8+K8+L8</f>
        <v>64903.4</v>
      </c>
      <c r="N8" s="214">
        <f t="shared" ref="N8:N40" si="1">+G8-M8</f>
        <v>195096.6</v>
      </c>
    </row>
    <row r="9" spans="1:16" s="200" customFormat="1" ht="33.75" customHeight="1" x14ac:dyDescent="0.5">
      <c r="A9" s="209">
        <v>2</v>
      </c>
      <c r="B9" s="215" t="s">
        <v>21</v>
      </c>
      <c r="C9" s="215" t="s">
        <v>190</v>
      </c>
      <c r="D9" s="215" t="s">
        <v>18</v>
      </c>
      <c r="E9" s="210" t="s">
        <v>19</v>
      </c>
      <c r="F9" s="210" t="s">
        <v>175</v>
      </c>
      <c r="G9" s="211">
        <v>100000</v>
      </c>
      <c r="H9" s="250">
        <v>12105.44</v>
      </c>
      <c r="I9" s="213">
        <v>25</v>
      </c>
      <c r="J9" s="213">
        <v>2870</v>
      </c>
      <c r="K9" s="213">
        <v>3040</v>
      </c>
      <c r="L9" s="212">
        <v>0</v>
      </c>
      <c r="M9" s="213">
        <f t="shared" si="0"/>
        <v>18040.440000000002</v>
      </c>
      <c r="N9" s="214">
        <f t="shared" si="1"/>
        <v>81959.56</v>
      </c>
    </row>
    <row r="10" spans="1:16" s="200" customFormat="1" ht="33.75" customHeight="1" x14ac:dyDescent="0.5">
      <c r="A10" s="209">
        <v>3</v>
      </c>
      <c r="B10" s="215" t="s">
        <v>337</v>
      </c>
      <c r="C10" s="215" t="s">
        <v>282</v>
      </c>
      <c r="D10" s="215" t="s">
        <v>18</v>
      </c>
      <c r="E10" s="210" t="s">
        <v>19</v>
      </c>
      <c r="F10" s="210" t="s">
        <v>175</v>
      </c>
      <c r="G10" s="211">
        <v>100000</v>
      </c>
      <c r="H10" s="250">
        <v>12105.44</v>
      </c>
      <c r="I10" s="213">
        <v>25</v>
      </c>
      <c r="J10" s="213">
        <v>2870</v>
      </c>
      <c r="K10" s="213">
        <v>3040</v>
      </c>
      <c r="L10" s="212">
        <v>0</v>
      </c>
      <c r="M10" s="213">
        <f t="shared" si="0"/>
        <v>18040.440000000002</v>
      </c>
      <c r="N10" s="214">
        <f t="shared" si="1"/>
        <v>81959.56</v>
      </c>
    </row>
    <row r="11" spans="1:16" s="200" customFormat="1" ht="33.75" customHeight="1" x14ac:dyDescent="0.5">
      <c r="A11" s="209">
        <v>4</v>
      </c>
      <c r="B11" s="215" t="s">
        <v>297</v>
      </c>
      <c r="C11" s="210" t="s">
        <v>282</v>
      </c>
      <c r="D11" s="210" t="s">
        <v>24</v>
      </c>
      <c r="E11" s="210" t="s">
        <v>19</v>
      </c>
      <c r="F11" s="210" t="s">
        <v>176</v>
      </c>
      <c r="G11" s="211">
        <v>85000</v>
      </c>
      <c r="H11" s="250">
        <v>8577.06</v>
      </c>
      <c r="I11" s="213">
        <v>25</v>
      </c>
      <c r="J11" s="213">
        <v>2439.5</v>
      </c>
      <c r="K11" s="213">
        <v>2584</v>
      </c>
      <c r="L11" s="212">
        <v>4128</v>
      </c>
      <c r="M11" s="213">
        <f t="shared" si="0"/>
        <v>17753.559999999998</v>
      </c>
      <c r="N11" s="214">
        <f t="shared" si="1"/>
        <v>67246.44</v>
      </c>
      <c r="O11" s="216"/>
      <c r="P11" s="216"/>
    </row>
    <row r="12" spans="1:16" s="200" customFormat="1" ht="33.75" customHeight="1" x14ac:dyDescent="0.5">
      <c r="A12" s="209">
        <v>5</v>
      </c>
      <c r="B12" s="217" t="s">
        <v>230</v>
      </c>
      <c r="C12" s="210" t="s">
        <v>265</v>
      </c>
      <c r="D12" s="210" t="s">
        <v>18</v>
      </c>
      <c r="E12" s="210" t="s">
        <v>19</v>
      </c>
      <c r="F12" s="210" t="s">
        <v>175</v>
      </c>
      <c r="G12" s="218">
        <v>80000</v>
      </c>
      <c r="H12" s="250">
        <v>7400.94</v>
      </c>
      <c r="I12" s="214">
        <v>25</v>
      </c>
      <c r="J12" s="214">
        <v>2296</v>
      </c>
      <c r="K12" s="214">
        <v>2432</v>
      </c>
      <c r="L12" s="212">
        <v>0</v>
      </c>
      <c r="M12" s="214">
        <f t="shared" si="0"/>
        <v>12153.939999999999</v>
      </c>
      <c r="N12" s="214">
        <f t="shared" si="1"/>
        <v>67846.06</v>
      </c>
    </row>
    <row r="13" spans="1:16" s="200" customFormat="1" ht="33.75" customHeight="1" x14ac:dyDescent="0.5">
      <c r="A13" s="209">
        <v>6</v>
      </c>
      <c r="B13" s="215" t="s">
        <v>45</v>
      </c>
      <c r="C13" s="210" t="s">
        <v>288</v>
      </c>
      <c r="D13" s="210" t="s">
        <v>289</v>
      </c>
      <c r="E13" s="210" t="s">
        <v>19</v>
      </c>
      <c r="F13" s="210" t="s">
        <v>176</v>
      </c>
      <c r="G13" s="211">
        <v>80000</v>
      </c>
      <c r="H13" s="250">
        <v>7400.94</v>
      </c>
      <c r="I13" s="213">
        <v>25</v>
      </c>
      <c r="J13" s="213">
        <v>2296</v>
      </c>
      <c r="K13" s="213">
        <v>2432</v>
      </c>
      <c r="L13" s="212">
        <v>0</v>
      </c>
      <c r="M13" s="213">
        <f t="shared" si="0"/>
        <v>12153.939999999999</v>
      </c>
      <c r="N13" s="214">
        <f t="shared" si="1"/>
        <v>67846.06</v>
      </c>
      <c r="O13" s="216"/>
      <c r="P13" s="216"/>
    </row>
    <row r="14" spans="1:16" s="200" customFormat="1" ht="33.75" customHeight="1" x14ac:dyDescent="0.5">
      <c r="A14" s="209">
        <v>7</v>
      </c>
      <c r="B14" s="217" t="s">
        <v>33</v>
      </c>
      <c r="C14" s="210" t="s">
        <v>336</v>
      </c>
      <c r="D14" s="210" t="s">
        <v>24</v>
      </c>
      <c r="E14" s="210" t="s">
        <v>26</v>
      </c>
      <c r="F14" s="210" t="s">
        <v>176</v>
      </c>
      <c r="G14" s="218">
        <v>65000</v>
      </c>
      <c r="H14" s="250">
        <v>4427.55</v>
      </c>
      <c r="I14" s="214">
        <v>25</v>
      </c>
      <c r="J14" s="214">
        <v>1865.5</v>
      </c>
      <c r="K14" s="214">
        <v>1976</v>
      </c>
      <c r="L14" s="212">
        <v>1569.77</v>
      </c>
      <c r="M14" s="214">
        <f t="shared" si="0"/>
        <v>9863.82</v>
      </c>
      <c r="N14" s="214">
        <f t="shared" si="1"/>
        <v>55136.18</v>
      </c>
      <c r="O14" s="216"/>
      <c r="P14" s="216"/>
    </row>
    <row r="15" spans="1:16" s="200" customFormat="1" ht="33.75" customHeight="1" x14ac:dyDescent="0.5">
      <c r="A15" s="209">
        <v>8</v>
      </c>
      <c r="B15" s="210" t="s">
        <v>35</v>
      </c>
      <c r="C15" s="210" t="s">
        <v>194</v>
      </c>
      <c r="D15" s="210" t="s">
        <v>24</v>
      </c>
      <c r="E15" s="210" t="s">
        <v>19</v>
      </c>
      <c r="F15" s="210" t="s">
        <v>176</v>
      </c>
      <c r="G15" s="211">
        <v>65000</v>
      </c>
      <c r="H15" s="250">
        <v>3741.37</v>
      </c>
      <c r="I15" s="213">
        <v>25</v>
      </c>
      <c r="J15" s="213">
        <v>1865.5</v>
      </c>
      <c r="K15" s="213">
        <v>1976</v>
      </c>
      <c r="L15" s="212">
        <v>3430.92</v>
      </c>
      <c r="M15" s="213">
        <f t="shared" si="0"/>
        <v>11038.79</v>
      </c>
      <c r="N15" s="214">
        <f t="shared" si="1"/>
        <v>53961.21</v>
      </c>
      <c r="O15" s="216"/>
      <c r="P15" s="216"/>
    </row>
    <row r="16" spans="1:16" s="200" customFormat="1" ht="33.75" customHeight="1" x14ac:dyDescent="0.5">
      <c r="A16" s="209">
        <v>9</v>
      </c>
      <c r="B16" s="215" t="s">
        <v>31</v>
      </c>
      <c r="C16" s="210" t="s">
        <v>32</v>
      </c>
      <c r="D16" s="210" t="s">
        <v>18</v>
      </c>
      <c r="E16" s="210" t="s">
        <v>19</v>
      </c>
      <c r="F16" s="210" t="s">
        <v>175</v>
      </c>
      <c r="G16" s="211">
        <v>60000</v>
      </c>
      <c r="H16" s="250">
        <v>3486.65</v>
      </c>
      <c r="I16" s="213">
        <v>25</v>
      </c>
      <c r="J16" s="213">
        <v>1722</v>
      </c>
      <c r="K16" s="213">
        <v>1824</v>
      </c>
      <c r="L16" s="212">
        <v>0</v>
      </c>
      <c r="M16" s="213">
        <f t="shared" si="0"/>
        <v>7057.65</v>
      </c>
      <c r="N16" s="214">
        <f t="shared" si="1"/>
        <v>52942.35</v>
      </c>
      <c r="O16" s="216"/>
      <c r="P16" s="216"/>
    </row>
    <row r="17" spans="1:16" s="200" customFormat="1" ht="33.75" customHeight="1" x14ac:dyDescent="0.5">
      <c r="A17" s="209">
        <v>10</v>
      </c>
      <c r="B17" s="215" t="s">
        <v>354</v>
      </c>
      <c r="C17" s="210" t="s">
        <v>290</v>
      </c>
      <c r="D17" s="210" t="s">
        <v>38</v>
      </c>
      <c r="E17" s="210" t="s">
        <v>19</v>
      </c>
      <c r="F17" s="210" t="s">
        <v>175</v>
      </c>
      <c r="G17" s="211">
        <v>60000</v>
      </c>
      <c r="H17" s="250">
        <v>3486.65</v>
      </c>
      <c r="I17" s="213">
        <v>25</v>
      </c>
      <c r="J17" s="213">
        <v>1722</v>
      </c>
      <c r="K17" s="213">
        <v>1824</v>
      </c>
      <c r="L17" s="212">
        <v>0</v>
      </c>
      <c r="M17" s="213">
        <f t="shared" si="0"/>
        <v>7057.65</v>
      </c>
      <c r="N17" s="214">
        <f t="shared" si="1"/>
        <v>52942.35</v>
      </c>
      <c r="O17" s="216"/>
      <c r="P17" s="216"/>
    </row>
    <row r="18" spans="1:16" s="200" customFormat="1" ht="33.75" customHeight="1" x14ac:dyDescent="0.5">
      <c r="A18" s="209">
        <v>11</v>
      </c>
      <c r="B18" s="215" t="s">
        <v>394</v>
      </c>
      <c r="C18" s="210" t="s">
        <v>221</v>
      </c>
      <c r="D18" s="210" t="s">
        <v>395</v>
      </c>
      <c r="E18" s="210" t="s">
        <v>19</v>
      </c>
      <c r="F18" s="210" t="s">
        <v>176</v>
      </c>
      <c r="G18" s="211">
        <v>60000</v>
      </c>
      <c r="H18" s="250">
        <v>3486.65</v>
      </c>
      <c r="I18" s="213">
        <v>25</v>
      </c>
      <c r="J18" s="213">
        <v>1722</v>
      </c>
      <c r="K18" s="213">
        <v>1824</v>
      </c>
      <c r="L18" s="212">
        <v>0</v>
      </c>
      <c r="M18" s="213">
        <f t="shared" si="0"/>
        <v>7057.65</v>
      </c>
      <c r="N18" s="214">
        <f t="shared" si="1"/>
        <v>52942.35</v>
      </c>
      <c r="O18" s="216"/>
      <c r="P18" s="216"/>
    </row>
    <row r="19" spans="1:16" s="200" customFormat="1" ht="33.75" customHeight="1" x14ac:dyDescent="0.5">
      <c r="A19" s="209">
        <v>12</v>
      </c>
      <c r="B19" s="210" t="s">
        <v>39</v>
      </c>
      <c r="C19" s="210" t="s">
        <v>195</v>
      </c>
      <c r="D19" s="210" t="s">
        <v>25</v>
      </c>
      <c r="E19" s="210" t="s">
        <v>26</v>
      </c>
      <c r="F19" s="210" t="s">
        <v>175</v>
      </c>
      <c r="G19" s="211">
        <v>50000</v>
      </c>
      <c r="H19" s="250">
        <v>1854</v>
      </c>
      <c r="I19" s="213">
        <v>25</v>
      </c>
      <c r="J19" s="213">
        <v>1435</v>
      </c>
      <c r="K19" s="213">
        <v>1520</v>
      </c>
      <c r="L19" s="212">
        <v>0</v>
      </c>
      <c r="M19" s="213">
        <f t="shared" si="0"/>
        <v>4834</v>
      </c>
      <c r="N19" s="214">
        <f t="shared" si="1"/>
        <v>45166</v>
      </c>
      <c r="O19" s="216"/>
      <c r="P19" s="216"/>
    </row>
    <row r="20" spans="1:16" s="200" customFormat="1" ht="33.75" customHeight="1" x14ac:dyDescent="0.5">
      <c r="A20" s="209">
        <v>13</v>
      </c>
      <c r="B20" s="210" t="s">
        <v>357</v>
      </c>
      <c r="C20" s="210" t="s">
        <v>366</v>
      </c>
      <c r="D20" s="210" t="s">
        <v>18</v>
      </c>
      <c r="E20" s="210" t="s">
        <v>19</v>
      </c>
      <c r="F20" s="210" t="s">
        <v>175</v>
      </c>
      <c r="G20" s="211">
        <v>50000</v>
      </c>
      <c r="H20" s="250">
        <v>1854</v>
      </c>
      <c r="I20" s="213">
        <v>25</v>
      </c>
      <c r="J20" s="213">
        <v>1435</v>
      </c>
      <c r="K20" s="213">
        <v>1520</v>
      </c>
      <c r="L20" s="212">
        <v>0</v>
      </c>
      <c r="M20" s="213">
        <f t="shared" si="0"/>
        <v>4834</v>
      </c>
      <c r="N20" s="214">
        <f t="shared" si="1"/>
        <v>45166</v>
      </c>
      <c r="O20" s="216"/>
      <c r="P20" s="216"/>
    </row>
    <row r="21" spans="1:16" s="200" customFormat="1" ht="33.75" customHeight="1" x14ac:dyDescent="0.5">
      <c r="A21" s="209">
        <v>14</v>
      </c>
      <c r="B21" s="210" t="s">
        <v>43</v>
      </c>
      <c r="C21" s="210" t="s">
        <v>193</v>
      </c>
      <c r="D21" s="210" t="s">
        <v>379</v>
      </c>
      <c r="E21" s="210" t="s">
        <v>26</v>
      </c>
      <c r="F21" s="210" t="s">
        <v>176</v>
      </c>
      <c r="G21" s="211">
        <v>45000</v>
      </c>
      <c r="H21" s="250">
        <v>1148.33</v>
      </c>
      <c r="I21" s="213">
        <v>25</v>
      </c>
      <c r="J21" s="213">
        <v>1291.5</v>
      </c>
      <c r="K21" s="213">
        <v>1368</v>
      </c>
      <c r="L21" s="212">
        <v>9887.49</v>
      </c>
      <c r="M21" s="213">
        <f t="shared" si="0"/>
        <v>13720.32</v>
      </c>
      <c r="N21" s="214">
        <f t="shared" si="1"/>
        <v>31279.68</v>
      </c>
      <c r="O21" s="216"/>
      <c r="P21" s="216"/>
    </row>
    <row r="22" spans="1:16" ht="33.75" customHeight="1" x14ac:dyDescent="0.5">
      <c r="A22" s="209">
        <v>15</v>
      </c>
      <c r="B22" s="210" t="s">
        <v>53</v>
      </c>
      <c r="C22" s="210" t="s">
        <v>54</v>
      </c>
      <c r="D22" s="210" t="s">
        <v>36</v>
      </c>
      <c r="E22" s="210" t="s">
        <v>19</v>
      </c>
      <c r="F22" s="210" t="s">
        <v>176</v>
      </c>
      <c r="G22" s="211">
        <v>45000</v>
      </c>
      <c r="H22" s="250">
        <v>1148.33</v>
      </c>
      <c r="I22" s="213">
        <v>25</v>
      </c>
      <c r="J22" s="213">
        <v>1291.5</v>
      </c>
      <c r="K22" s="213">
        <v>1368</v>
      </c>
      <c r="L22" s="212">
        <v>1139</v>
      </c>
      <c r="M22" s="213">
        <f t="shared" si="0"/>
        <v>4971.83</v>
      </c>
      <c r="N22" s="214">
        <f t="shared" si="1"/>
        <v>40028.17</v>
      </c>
    </row>
    <row r="23" spans="1:16" s="200" customFormat="1" ht="33.75" customHeight="1" x14ac:dyDescent="0.5">
      <c r="A23" s="209">
        <v>16</v>
      </c>
      <c r="B23" s="210" t="s">
        <v>380</v>
      </c>
      <c r="C23" s="210" t="s">
        <v>366</v>
      </c>
      <c r="D23" s="238" t="s">
        <v>381</v>
      </c>
      <c r="E23" s="210" t="s">
        <v>19</v>
      </c>
      <c r="F23" s="210" t="s">
        <v>176</v>
      </c>
      <c r="G23" s="211">
        <v>45000</v>
      </c>
      <c r="H23" s="250">
        <v>1148.33</v>
      </c>
      <c r="I23" s="213">
        <v>25</v>
      </c>
      <c r="J23" s="213">
        <v>1291.5</v>
      </c>
      <c r="K23" s="213">
        <v>1368</v>
      </c>
      <c r="L23" s="212">
        <v>0</v>
      </c>
      <c r="M23" s="213">
        <f t="shared" ref="M23" si="2">+H23+I23+J23+K23+L23</f>
        <v>3832.83</v>
      </c>
      <c r="N23" s="214">
        <f t="shared" ref="N23" si="3">+G23-M23</f>
        <v>41167.17</v>
      </c>
      <c r="O23" s="216"/>
      <c r="P23" s="216"/>
    </row>
    <row r="24" spans="1:16" ht="33.75" customHeight="1" x14ac:dyDescent="0.5">
      <c r="A24" s="209">
        <v>17</v>
      </c>
      <c r="B24" s="210" t="s">
        <v>48</v>
      </c>
      <c r="C24" s="210" t="s">
        <v>14</v>
      </c>
      <c r="D24" s="219" t="s">
        <v>49</v>
      </c>
      <c r="E24" s="210" t="s">
        <v>19</v>
      </c>
      <c r="F24" s="210" t="s">
        <v>175</v>
      </c>
      <c r="G24" s="211">
        <v>40000</v>
      </c>
      <c r="H24" s="250">
        <v>442.65</v>
      </c>
      <c r="I24" s="213">
        <v>25</v>
      </c>
      <c r="J24" s="213">
        <v>1148</v>
      </c>
      <c r="K24" s="213">
        <v>1216</v>
      </c>
      <c r="L24" s="212">
        <v>0</v>
      </c>
      <c r="M24" s="213">
        <f t="shared" si="0"/>
        <v>2831.65</v>
      </c>
      <c r="N24" s="214">
        <f t="shared" si="1"/>
        <v>37168.35</v>
      </c>
      <c r="O24" s="200"/>
      <c r="P24" s="200"/>
    </row>
    <row r="25" spans="1:16" ht="33.75" customHeight="1" x14ac:dyDescent="0.5">
      <c r="A25" s="209">
        <v>18</v>
      </c>
      <c r="B25" s="210" t="s">
        <v>46</v>
      </c>
      <c r="C25" s="210" t="s">
        <v>192</v>
      </c>
      <c r="D25" s="210" t="s">
        <v>47</v>
      </c>
      <c r="E25" s="210" t="s">
        <v>19</v>
      </c>
      <c r="F25" s="210" t="s">
        <v>175</v>
      </c>
      <c r="G25" s="211">
        <v>40000</v>
      </c>
      <c r="H25" s="250">
        <v>0</v>
      </c>
      <c r="I25" s="213">
        <v>25</v>
      </c>
      <c r="J25" s="213">
        <v>1148</v>
      </c>
      <c r="K25" s="213">
        <v>1216</v>
      </c>
      <c r="L25" s="212">
        <v>7589.78</v>
      </c>
      <c r="M25" s="213">
        <f t="shared" si="0"/>
        <v>9978.7799999999988</v>
      </c>
      <c r="N25" s="214">
        <f t="shared" si="1"/>
        <v>30021.22</v>
      </c>
    </row>
    <row r="26" spans="1:16" ht="33.75" customHeight="1" x14ac:dyDescent="0.5">
      <c r="A26" s="209">
        <v>19</v>
      </c>
      <c r="B26" s="210" t="s">
        <v>269</v>
      </c>
      <c r="C26" s="210" t="s">
        <v>207</v>
      </c>
      <c r="D26" s="210" t="s">
        <v>271</v>
      </c>
      <c r="E26" s="210" t="s">
        <v>19</v>
      </c>
      <c r="F26" s="210" t="s">
        <v>175</v>
      </c>
      <c r="G26" s="218">
        <v>40000</v>
      </c>
      <c r="H26" s="250">
        <v>442.65</v>
      </c>
      <c r="I26" s="214">
        <v>25</v>
      </c>
      <c r="J26" s="214">
        <v>1148</v>
      </c>
      <c r="K26" s="214">
        <v>1216</v>
      </c>
      <c r="L26" s="212">
        <v>0</v>
      </c>
      <c r="M26" s="214">
        <f t="shared" si="0"/>
        <v>2831.65</v>
      </c>
      <c r="N26" s="214">
        <f t="shared" si="1"/>
        <v>37168.35</v>
      </c>
    </row>
    <row r="27" spans="1:16" ht="30.75" customHeight="1" x14ac:dyDescent="0.5">
      <c r="A27" s="209">
        <v>20</v>
      </c>
      <c r="B27" s="210" t="s">
        <v>58</v>
      </c>
      <c r="C27" s="210" t="s">
        <v>195</v>
      </c>
      <c r="D27" s="210" t="s">
        <v>70</v>
      </c>
      <c r="E27" s="210" t="s">
        <v>19</v>
      </c>
      <c r="F27" s="210" t="s">
        <v>176</v>
      </c>
      <c r="G27" s="211">
        <v>40000</v>
      </c>
      <c r="H27" s="250">
        <v>442.65</v>
      </c>
      <c r="I27" s="213">
        <v>25</v>
      </c>
      <c r="J27" s="213">
        <v>1148</v>
      </c>
      <c r="K27" s="213">
        <v>1216</v>
      </c>
      <c r="L27" s="212">
        <v>0</v>
      </c>
      <c r="M27" s="213">
        <v>2831.65</v>
      </c>
      <c r="N27" s="214">
        <f t="shared" si="1"/>
        <v>37168.35</v>
      </c>
    </row>
    <row r="28" spans="1:16" ht="33.75" customHeight="1" x14ac:dyDescent="0.5">
      <c r="A28" s="209">
        <v>21</v>
      </c>
      <c r="B28" s="215" t="s">
        <v>50</v>
      </c>
      <c r="C28" s="210" t="s">
        <v>196</v>
      </c>
      <c r="D28" s="210" t="s">
        <v>154</v>
      </c>
      <c r="E28" s="210" t="s">
        <v>19</v>
      </c>
      <c r="F28" s="210" t="s">
        <v>176</v>
      </c>
      <c r="G28" s="211">
        <v>40000</v>
      </c>
      <c r="H28" s="251">
        <v>442.65</v>
      </c>
      <c r="I28" s="213">
        <v>25</v>
      </c>
      <c r="J28" s="213">
        <v>1148</v>
      </c>
      <c r="K28" s="213">
        <v>1216</v>
      </c>
      <c r="L28" s="212">
        <v>0</v>
      </c>
      <c r="M28" s="213">
        <f t="shared" ref="M28" si="4">+H28+I28+J28+K28+L28</f>
        <v>2831.65</v>
      </c>
      <c r="N28" s="214">
        <f t="shared" ref="N28" si="5">+G28-M28</f>
        <v>37168.35</v>
      </c>
    </row>
    <row r="29" spans="1:16" ht="33.75" customHeight="1" x14ac:dyDescent="0.5">
      <c r="A29" s="209">
        <v>22</v>
      </c>
      <c r="B29" s="210" t="s">
        <v>52</v>
      </c>
      <c r="C29" s="210" t="s">
        <v>197</v>
      </c>
      <c r="D29" s="210" t="s">
        <v>56</v>
      </c>
      <c r="E29" s="210" t="s">
        <v>26</v>
      </c>
      <c r="F29" s="210" t="s">
        <v>176</v>
      </c>
      <c r="G29" s="211">
        <v>35000</v>
      </c>
      <c r="H29" s="251">
        <v>0</v>
      </c>
      <c r="I29" s="213">
        <v>25</v>
      </c>
      <c r="J29" s="213">
        <v>1004.5</v>
      </c>
      <c r="K29" s="213">
        <v>1064</v>
      </c>
      <c r="L29" s="212">
        <v>789</v>
      </c>
      <c r="M29" s="213">
        <f t="shared" ref="M29:M43" si="6">+H29+I29+J29+K29+L29</f>
        <v>2882.5</v>
      </c>
      <c r="N29" s="214">
        <f t="shared" si="1"/>
        <v>32117.5</v>
      </c>
    </row>
    <row r="30" spans="1:16" ht="33.75" customHeight="1" x14ac:dyDescent="0.5">
      <c r="A30" s="209">
        <v>23</v>
      </c>
      <c r="B30" s="210" t="s">
        <v>55</v>
      </c>
      <c r="C30" s="210" t="s">
        <v>207</v>
      </c>
      <c r="D30" s="210" t="s">
        <v>56</v>
      </c>
      <c r="E30" s="210" t="s">
        <v>19</v>
      </c>
      <c r="F30" s="210" t="s">
        <v>175</v>
      </c>
      <c r="G30" s="211">
        <v>35000</v>
      </c>
      <c r="H30" s="251">
        <v>0</v>
      </c>
      <c r="I30" s="213">
        <v>25</v>
      </c>
      <c r="J30" s="213">
        <v>1004.5</v>
      </c>
      <c r="K30" s="213">
        <v>1064</v>
      </c>
      <c r="L30" s="212">
        <v>0</v>
      </c>
      <c r="M30" s="213">
        <f t="shared" si="6"/>
        <v>2093.5</v>
      </c>
      <c r="N30" s="214">
        <f t="shared" si="1"/>
        <v>32906.5</v>
      </c>
    </row>
    <row r="31" spans="1:16" ht="33.75" customHeight="1" x14ac:dyDescent="0.5">
      <c r="A31" s="209">
        <v>24</v>
      </c>
      <c r="B31" s="210" t="s">
        <v>57</v>
      </c>
      <c r="C31" s="210" t="s">
        <v>197</v>
      </c>
      <c r="D31" s="210" t="s">
        <v>281</v>
      </c>
      <c r="E31" s="210" t="s">
        <v>26</v>
      </c>
      <c r="F31" s="210" t="s">
        <v>175</v>
      </c>
      <c r="G31" s="211">
        <v>35000</v>
      </c>
      <c r="H31" s="251">
        <v>0</v>
      </c>
      <c r="I31" s="213">
        <v>25</v>
      </c>
      <c r="J31" s="213">
        <v>1004.5</v>
      </c>
      <c r="K31" s="213">
        <v>1064</v>
      </c>
      <c r="L31" s="212">
        <v>1569.77</v>
      </c>
      <c r="M31" s="213">
        <f t="shared" si="6"/>
        <v>3663.27</v>
      </c>
      <c r="N31" s="214">
        <f t="shared" si="1"/>
        <v>31336.73</v>
      </c>
    </row>
    <row r="32" spans="1:16" ht="33.75" customHeight="1" x14ac:dyDescent="0.5">
      <c r="A32" s="209">
        <v>25</v>
      </c>
      <c r="B32" s="210" t="s">
        <v>59</v>
      </c>
      <c r="C32" s="210" t="s">
        <v>207</v>
      </c>
      <c r="D32" s="210" t="s">
        <v>56</v>
      </c>
      <c r="E32" s="210" t="s">
        <v>19</v>
      </c>
      <c r="F32" s="210" t="s">
        <v>175</v>
      </c>
      <c r="G32" s="211">
        <v>35000</v>
      </c>
      <c r="H32" s="251">
        <v>0</v>
      </c>
      <c r="I32" s="213">
        <v>25</v>
      </c>
      <c r="J32" s="213">
        <v>1004.5</v>
      </c>
      <c r="K32" s="213">
        <v>1064</v>
      </c>
      <c r="L32" s="212">
        <v>0</v>
      </c>
      <c r="M32" s="213">
        <f t="shared" si="6"/>
        <v>2093.5</v>
      </c>
      <c r="N32" s="214">
        <f t="shared" si="1"/>
        <v>32906.5</v>
      </c>
    </row>
    <row r="33" spans="1:16" ht="33.75" customHeight="1" x14ac:dyDescent="0.5">
      <c r="A33" s="209">
        <v>26</v>
      </c>
      <c r="B33" s="215" t="s">
        <v>51</v>
      </c>
      <c r="C33" s="210" t="s">
        <v>282</v>
      </c>
      <c r="D33" s="210" t="s">
        <v>44</v>
      </c>
      <c r="E33" s="210" t="s">
        <v>19</v>
      </c>
      <c r="F33" s="210" t="s">
        <v>176</v>
      </c>
      <c r="G33" s="211">
        <v>35000</v>
      </c>
      <c r="H33" s="251">
        <v>0</v>
      </c>
      <c r="I33" s="213">
        <v>25</v>
      </c>
      <c r="J33" s="213">
        <v>1004.5</v>
      </c>
      <c r="K33" s="213">
        <v>1064</v>
      </c>
      <c r="L33" s="212">
        <v>0</v>
      </c>
      <c r="M33" s="213">
        <f t="shared" si="6"/>
        <v>2093.5</v>
      </c>
      <c r="N33" s="214">
        <f t="shared" si="1"/>
        <v>32906.5</v>
      </c>
    </row>
    <row r="34" spans="1:16" ht="33.75" customHeight="1" x14ac:dyDescent="0.5">
      <c r="A34" s="209">
        <v>27</v>
      </c>
      <c r="B34" s="210" t="s">
        <v>75</v>
      </c>
      <c r="C34" s="210" t="s">
        <v>76</v>
      </c>
      <c r="D34" s="210" t="s">
        <v>56</v>
      </c>
      <c r="E34" s="210" t="s">
        <v>19</v>
      </c>
      <c r="F34" s="210" t="s">
        <v>176</v>
      </c>
      <c r="G34" s="218">
        <v>35000</v>
      </c>
      <c r="H34" s="252">
        <v>0</v>
      </c>
      <c r="I34" s="214">
        <v>25</v>
      </c>
      <c r="J34" s="214">
        <v>1004.5</v>
      </c>
      <c r="K34" s="214">
        <v>1064</v>
      </c>
      <c r="L34" s="212">
        <v>0</v>
      </c>
      <c r="M34" s="214">
        <f t="shared" si="6"/>
        <v>2093.5</v>
      </c>
      <c r="N34" s="214">
        <f t="shared" si="1"/>
        <v>32906.5</v>
      </c>
    </row>
    <row r="35" spans="1:16" ht="33.75" customHeight="1" x14ac:dyDescent="0.5">
      <c r="A35" s="209">
        <v>28</v>
      </c>
      <c r="B35" s="210" t="s">
        <v>65</v>
      </c>
      <c r="C35" s="210" t="s">
        <v>251</v>
      </c>
      <c r="D35" s="210" t="s">
        <v>252</v>
      </c>
      <c r="E35" s="210" t="s">
        <v>26</v>
      </c>
      <c r="F35" s="210" t="s">
        <v>175</v>
      </c>
      <c r="G35" s="211">
        <v>35000</v>
      </c>
      <c r="H35" s="251">
        <v>0</v>
      </c>
      <c r="I35" s="213">
        <v>25</v>
      </c>
      <c r="J35" s="214">
        <v>1004.5</v>
      </c>
      <c r="K35" s="214">
        <v>1064</v>
      </c>
      <c r="L35" s="212">
        <v>0</v>
      </c>
      <c r="M35" s="214">
        <f t="shared" si="6"/>
        <v>2093.5</v>
      </c>
      <c r="N35" s="214">
        <f t="shared" si="1"/>
        <v>32906.5</v>
      </c>
    </row>
    <row r="36" spans="1:16" ht="33.75" customHeight="1" x14ac:dyDescent="0.5">
      <c r="A36" s="209">
        <v>29</v>
      </c>
      <c r="B36" s="210" t="s">
        <v>253</v>
      </c>
      <c r="C36" s="210" t="s">
        <v>193</v>
      </c>
      <c r="D36" s="210" t="s">
        <v>56</v>
      </c>
      <c r="E36" s="210" t="s">
        <v>19</v>
      </c>
      <c r="F36" s="210" t="s">
        <v>176</v>
      </c>
      <c r="G36" s="211">
        <v>35000</v>
      </c>
      <c r="H36" s="251">
        <v>0</v>
      </c>
      <c r="I36" s="213">
        <v>25</v>
      </c>
      <c r="J36" s="214">
        <v>1004.5</v>
      </c>
      <c r="K36" s="214">
        <v>1064</v>
      </c>
      <c r="L36" s="212">
        <v>0</v>
      </c>
      <c r="M36" s="214">
        <f t="shared" si="6"/>
        <v>2093.5</v>
      </c>
      <c r="N36" s="214">
        <f t="shared" si="1"/>
        <v>32906.5</v>
      </c>
      <c r="O36" s="200"/>
      <c r="P36" s="200"/>
    </row>
    <row r="37" spans="1:16" ht="33.75" customHeight="1" x14ac:dyDescent="0.5">
      <c r="A37" s="209">
        <v>30</v>
      </c>
      <c r="B37" s="210" t="s">
        <v>270</v>
      </c>
      <c r="C37" s="210" t="s">
        <v>272</v>
      </c>
      <c r="D37" s="210" t="s">
        <v>273</v>
      </c>
      <c r="E37" s="210" t="s">
        <v>19</v>
      </c>
      <c r="F37" s="210" t="s">
        <v>176</v>
      </c>
      <c r="G37" s="211">
        <v>35000</v>
      </c>
      <c r="H37" s="251">
        <v>0</v>
      </c>
      <c r="I37" s="213">
        <v>25</v>
      </c>
      <c r="J37" s="214">
        <v>1004.5</v>
      </c>
      <c r="K37" s="214">
        <v>1064</v>
      </c>
      <c r="L37" s="212">
        <v>0</v>
      </c>
      <c r="M37" s="214">
        <f t="shared" si="6"/>
        <v>2093.5</v>
      </c>
      <c r="N37" s="214">
        <f t="shared" si="1"/>
        <v>32906.5</v>
      </c>
      <c r="O37" s="200"/>
      <c r="P37" s="200"/>
    </row>
    <row r="38" spans="1:16" ht="33.75" customHeight="1" x14ac:dyDescent="0.5">
      <c r="A38" s="209">
        <v>31</v>
      </c>
      <c r="B38" s="210" t="s">
        <v>268</v>
      </c>
      <c r="C38" s="210" t="s">
        <v>251</v>
      </c>
      <c r="D38" s="210" t="s">
        <v>306</v>
      </c>
      <c r="E38" s="210" t="s">
        <v>19</v>
      </c>
      <c r="F38" s="210" t="s">
        <v>175</v>
      </c>
      <c r="G38" s="211">
        <v>35000</v>
      </c>
      <c r="H38" s="251">
        <v>0</v>
      </c>
      <c r="I38" s="213">
        <v>25</v>
      </c>
      <c r="J38" s="214">
        <v>1004.5</v>
      </c>
      <c r="K38" s="214">
        <v>1064</v>
      </c>
      <c r="L38" s="212">
        <v>0</v>
      </c>
      <c r="M38" s="214">
        <f t="shared" si="6"/>
        <v>2093.5</v>
      </c>
      <c r="N38" s="214">
        <f t="shared" si="1"/>
        <v>32906.5</v>
      </c>
      <c r="O38" s="200"/>
      <c r="P38" s="200"/>
    </row>
    <row r="39" spans="1:16" ht="33.75" customHeight="1" x14ac:dyDescent="0.5">
      <c r="A39" s="209">
        <v>32</v>
      </c>
      <c r="B39" s="210" t="s">
        <v>296</v>
      </c>
      <c r="C39" s="210" t="s">
        <v>279</v>
      </c>
      <c r="D39" s="210" t="s">
        <v>47</v>
      </c>
      <c r="E39" s="210" t="s">
        <v>19</v>
      </c>
      <c r="F39" s="210" t="s">
        <v>175</v>
      </c>
      <c r="G39" s="211">
        <v>35000</v>
      </c>
      <c r="H39" s="251">
        <f>-I3840</f>
        <v>0</v>
      </c>
      <c r="I39" s="213">
        <v>25</v>
      </c>
      <c r="J39" s="214">
        <v>1004.5</v>
      </c>
      <c r="K39" s="214">
        <v>1064</v>
      </c>
      <c r="L39" s="212">
        <f>-M395</f>
        <v>0</v>
      </c>
      <c r="M39" s="214">
        <f t="shared" si="6"/>
        <v>2093.5</v>
      </c>
      <c r="N39" s="214">
        <f t="shared" si="1"/>
        <v>32906.5</v>
      </c>
      <c r="O39" s="200"/>
      <c r="P39" s="200"/>
    </row>
    <row r="40" spans="1:16" ht="33.75" customHeight="1" x14ac:dyDescent="0.5">
      <c r="A40" s="209">
        <v>33</v>
      </c>
      <c r="B40" s="210" t="s">
        <v>339</v>
      </c>
      <c r="C40" s="210" t="s">
        <v>214</v>
      </c>
      <c r="D40" s="210" t="s">
        <v>56</v>
      </c>
      <c r="E40" s="210" t="s">
        <v>19</v>
      </c>
      <c r="F40" s="210" t="s">
        <v>175</v>
      </c>
      <c r="G40" s="211">
        <v>35000</v>
      </c>
      <c r="H40" s="251">
        <f>-I3841</f>
        <v>0</v>
      </c>
      <c r="I40" s="213">
        <v>25</v>
      </c>
      <c r="J40" s="214">
        <v>1004.5</v>
      </c>
      <c r="K40" s="214">
        <v>1064</v>
      </c>
      <c r="L40" s="212">
        <f>-M396</f>
        <v>0</v>
      </c>
      <c r="M40" s="214">
        <f t="shared" si="6"/>
        <v>2093.5</v>
      </c>
      <c r="N40" s="214">
        <f t="shared" si="1"/>
        <v>32906.5</v>
      </c>
      <c r="O40" s="200"/>
      <c r="P40" s="200"/>
    </row>
    <row r="41" spans="1:16" ht="33.75" customHeight="1" x14ac:dyDescent="0.5">
      <c r="A41" s="209">
        <v>34</v>
      </c>
      <c r="B41" s="210" t="s">
        <v>63</v>
      </c>
      <c r="C41" s="210" t="s">
        <v>193</v>
      </c>
      <c r="D41" s="210" t="s">
        <v>56</v>
      </c>
      <c r="E41" s="210" t="s">
        <v>19</v>
      </c>
      <c r="F41" s="210" t="s">
        <v>176</v>
      </c>
      <c r="G41" s="211">
        <v>35000</v>
      </c>
      <c r="H41" s="251">
        <v>0</v>
      </c>
      <c r="I41" s="213">
        <v>25</v>
      </c>
      <c r="J41" s="213">
        <v>1004.5</v>
      </c>
      <c r="K41" s="213">
        <v>1064</v>
      </c>
      <c r="L41" s="212">
        <v>0</v>
      </c>
      <c r="M41" s="213">
        <f t="shared" si="6"/>
        <v>2093.5</v>
      </c>
      <c r="N41" s="214">
        <f t="shared" ref="N41:N72" si="7">+G41-M41</f>
        <v>32906.5</v>
      </c>
    </row>
    <row r="42" spans="1:16" ht="33.75" customHeight="1" x14ac:dyDescent="0.5">
      <c r="A42" s="209">
        <v>35</v>
      </c>
      <c r="B42" s="210" t="s">
        <v>349</v>
      </c>
      <c r="C42" s="210" t="s">
        <v>350</v>
      </c>
      <c r="D42" s="210" t="s">
        <v>81</v>
      </c>
      <c r="E42" s="210" t="s">
        <v>19</v>
      </c>
      <c r="F42" s="210" t="s">
        <v>175</v>
      </c>
      <c r="G42" s="211">
        <v>35000</v>
      </c>
      <c r="H42" s="251">
        <v>0</v>
      </c>
      <c r="I42" s="213">
        <v>25</v>
      </c>
      <c r="J42" s="213">
        <v>1004.5</v>
      </c>
      <c r="K42" s="213">
        <v>1064</v>
      </c>
      <c r="L42" s="212">
        <v>0</v>
      </c>
      <c r="M42" s="213">
        <f t="shared" si="6"/>
        <v>2093.5</v>
      </c>
      <c r="N42" s="214">
        <f t="shared" si="7"/>
        <v>32906.5</v>
      </c>
    </row>
    <row r="43" spans="1:16" ht="33.75" customHeight="1" x14ac:dyDescent="0.5">
      <c r="A43" s="209">
        <v>36</v>
      </c>
      <c r="B43" s="210" t="s">
        <v>61</v>
      </c>
      <c r="C43" s="210" t="s">
        <v>192</v>
      </c>
      <c r="D43" s="210" t="s">
        <v>47</v>
      </c>
      <c r="E43" s="210" t="s">
        <v>19</v>
      </c>
      <c r="F43" s="210" t="s">
        <v>175</v>
      </c>
      <c r="G43" s="211">
        <v>31500</v>
      </c>
      <c r="H43" s="213">
        <v>0</v>
      </c>
      <c r="I43" s="213">
        <v>25</v>
      </c>
      <c r="J43" s="213">
        <v>904.05</v>
      </c>
      <c r="K43" s="213">
        <v>957.6</v>
      </c>
      <c r="L43" s="212">
        <v>1715.46</v>
      </c>
      <c r="M43" s="213">
        <f t="shared" si="6"/>
        <v>3602.11</v>
      </c>
      <c r="N43" s="214">
        <f t="shared" si="7"/>
        <v>27897.89</v>
      </c>
    </row>
    <row r="44" spans="1:16" ht="30" customHeight="1" x14ac:dyDescent="0.5">
      <c r="A44" s="209">
        <v>37</v>
      </c>
      <c r="B44" s="210" t="s">
        <v>224</v>
      </c>
      <c r="C44" s="210" t="s">
        <v>214</v>
      </c>
      <c r="D44" s="210" t="s">
        <v>56</v>
      </c>
      <c r="E44" s="210" t="s">
        <v>19</v>
      </c>
      <c r="F44" s="210" t="s">
        <v>175</v>
      </c>
      <c r="G44" s="218">
        <v>30000</v>
      </c>
      <c r="H44" s="214">
        <v>0</v>
      </c>
      <c r="I44" s="214">
        <v>25</v>
      </c>
      <c r="J44" s="214">
        <v>861</v>
      </c>
      <c r="K44" s="214">
        <v>912</v>
      </c>
      <c r="L44" s="212">
        <v>0</v>
      </c>
      <c r="M44" s="214">
        <v>1798</v>
      </c>
      <c r="N44" s="214">
        <f t="shared" si="7"/>
        <v>28202</v>
      </c>
    </row>
    <row r="45" spans="1:16" ht="33.75" customHeight="1" x14ac:dyDescent="0.5">
      <c r="A45" s="209">
        <v>38</v>
      </c>
      <c r="B45" s="210" t="s">
        <v>231</v>
      </c>
      <c r="C45" s="210" t="s">
        <v>214</v>
      </c>
      <c r="D45" s="210" t="s">
        <v>44</v>
      </c>
      <c r="E45" s="210" t="s">
        <v>19</v>
      </c>
      <c r="F45" s="210" t="s">
        <v>176</v>
      </c>
      <c r="G45" s="218">
        <v>30000</v>
      </c>
      <c r="H45" s="214">
        <v>0</v>
      </c>
      <c r="I45" s="214">
        <v>25</v>
      </c>
      <c r="J45" s="214">
        <v>861</v>
      </c>
      <c r="K45" s="214">
        <v>912</v>
      </c>
      <c r="L45" s="212">
        <v>0</v>
      </c>
      <c r="M45" s="214">
        <v>1798</v>
      </c>
      <c r="N45" s="214">
        <f t="shared" si="7"/>
        <v>28202</v>
      </c>
    </row>
    <row r="46" spans="1:16" ht="33.75" customHeight="1" x14ac:dyDescent="0.5">
      <c r="A46" s="209">
        <v>39</v>
      </c>
      <c r="B46" s="210" t="s">
        <v>232</v>
      </c>
      <c r="C46" s="210" t="s">
        <v>279</v>
      </c>
      <c r="D46" s="210" t="s">
        <v>81</v>
      </c>
      <c r="E46" s="210" t="s">
        <v>19</v>
      </c>
      <c r="F46" s="210" t="s">
        <v>175</v>
      </c>
      <c r="G46" s="218">
        <v>30000</v>
      </c>
      <c r="H46" s="214">
        <v>0</v>
      </c>
      <c r="I46" s="214">
        <v>25</v>
      </c>
      <c r="J46" s="214">
        <v>861</v>
      </c>
      <c r="K46" s="214">
        <v>912</v>
      </c>
      <c r="L46" s="212">
        <v>0</v>
      </c>
      <c r="M46" s="214">
        <v>1798</v>
      </c>
      <c r="N46" s="214">
        <f t="shared" si="7"/>
        <v>28202</v>
      </c>
    </row>
    <row r="47" spans="1:16" ht="33.75" customHeight="1" x14ac:dyDescent="0.5">
      <c r="A47" s="209">
        <v>40</v>
      </c>
      <c r="B47" s="210" t="s">
        <v>262</v>
      </c>
      <c r="C47" s="210" t="s">
        <v>263</v>
      </c>
      <c r="D47" s="210" t="s">
        <v>44</v>
      </c>
      <c r="E47" s="210" t="s">
        <v>19</v>
      </c>
      <c r="F47" s="210" t="s">
        <v>176</v>
      </c>
      <c r="G47" s="218">
        <v>30000</v>
      </c>
      <c r="H47" s="214">
        <v>0</v>
      </c>
      <c r="I47" s="214">
        <v>25</v>
      </c>
      <c r="J47" s="214">
        <v>861</v>
      </c>
      <c r="K47" s="214">
        <v>912</v>
      </c>
      <c r="L47" s="212">
        <v>0</v>
      </c>
      <c r="M47" s="214">
        <v>1798</v>
      </c>
      <c r="N47" s="214">
        <f t="shared" si="7"/>
        <v>28202</v>
      </c>
    </row>
    <row r="48" spans="1:16" ht="33.75" customHeight="1" x14ac:dyDescent="0.5">
      <c r="A48" s="209">
        <v>41</v>
      </c>
      <c r="B48" s="210" t="s">
        <v>170</v>
      </c>
      <c r="C48" s="210" t="s">
        <v>305</v>
      </c>
      <c r="D48" s="210" t="s">
        <v>72</v>
      </c>
      <c r="E48" s="210" t="s">
        <v>19</v>
      </c>
      <c r="F48" s="210" t="s">
        <v>176</v>
      </c>
      <c r="G48" s="211">
        <v>30000</v>
      </c>
      <c r="H48" s="213">
        <v>0</v>
      </c>
      <c r="I48" s="213">
        <v>25</v>
      </c>
      <c r="J48" s="213">
        <v>861</v>
      </c>
      <c r="K48" s="213">
        <v>912</v>
      </c>
      <c r="L48" s="212">
        <v>0</v>
      </c>
      <c r="M48" s="213">
        <f>+H48+I48+J48+K48+L48</f>
        <v>1798</v>
      </c>
      <c r="N48" s="214">
        <f t="shared" si="7"/>
        <v>28202</v>
      </c>
    </row>
    <row r="49" spans="1:16" ht="33.75" customHeight="1" x14ac:dyDescent="0.5">
      <c r="A49" s="209">
        <v>42</v>
      </c>
      <c r="B49" s="210" t="s">
        <v>304</v>
      </c>
      <c r="C49" s="210" t="s">
        <v>305</v>
      </c>
      <c r="D49" s="210" t="s">
        <v>72</v>
      </c>
      <c r="E49" s="210" t="s">
        <v>19</v>
      </c>
      <c r="F49" s="210" t="s">
        <v>176</v>
      </c>
      <c r="G49" s="211">
        <v>30000</v>
      </c>
      <c r="H49" s="213">
        <v>0</v>
      </c>
      <c r="I49" s="213">
        <v>25</v>
      </c>
      <c r="J49" s="213">
        <v>861</v>
      </c>
      <c r="K49" s="213">
        <v>912</v>
      </c>
      <c r="L49" s="212">
        <v>0</v>
      </c>
      <c r="M49" s="213">
        <f>+H49+I49+J49+K49+L49</f>
        <v>1798</v>
      </c>
      <c r="N49" s="214">
        <f t="shared" si="7"/>
        <v>28202</v>
      </c>
    </row>
    <row r="50" spans="1:16" ht="33.75" customHeight="1" x14ac:dyDescent="0.5">
      <c r="A50" s="209">
        <v>43</v>
      </c>
      <c r="B50" s="210" t="s">
        <v>280</v>
      </c>
      <c r="C50" s="210" t="s">
        <v>198</v>
      </c>
      <c r="D50" s="210" t="s">
        <v>44</v>
      </c>
      <c r="E50" s="210" t="s">
        <v>19</v>
      </c>
      <c r="F50" s="210" t="s">
        <v>176</v>
      </c>
      <c r="G50" s="211">
        <v>30000</v>
      </c>
      <c r="H50" s="213">
        <v>0</v>
      </c>
      <c r="I50" s="213">
        <v>25</v>
      </c>
      <c r="J50" s="213">
        <v>861</v>
      </c>
      <c r="K50" s="213">
        <v>912</v>
      </c>
      <c r="L50" s="212">
        <v>0</v>
      </c>
      <c r="M50" s="213">
        <f>+H50+I50+J50+K50+L50</f>
        <v>1798</v>
      </c>
      <c r="N50" s="214">
        <f t="shared" si="7"/>
        <v>28202</v>
      </c>
    </row>
    <row r="51" spans="1:16" ht="33.75" customHeight="1" x14ac:dyDescent="0.5">
      <c r="A51" s="209">
        <v>44</v>
      </c>
      <c r="B51" s="210" t="s">
        <v>73</v>
      </c>
      <c r="C51" s="210" t="s">
        <v>213</v>
      </c>
      <c r="D51" s="210" t="s">
        <v>44</v>
      </c>
      <c r="E51" s="210" t="s">
        <v>19</v>
      </c>
      <c r="F51" s="210" t="s">
        <v>176</v>
      </c>
      <c r="G51" s="211">
        <v>30000</v>
      </c>
      <c r="H51" s="213">
        <v>0</v>
      </c>
      <c r="I51" s="213">
        <v>25</v>
      </c>
      <c r="J51" s="213">
        <v>861</v>
      </c>
      <c r="K51" s="213">
        <v>912</v>
      </c>
      <c r="L51" s="212">
        <v>0</v>
      </c>
      <c r="M51" s="213">
        <v>1798</v>
      </c>
      <c r="N51" s="214">
        <f t="shared" si="7"/>
        <v>28202</v>
      </c>
    </row>
    <row r="52" spans="1:16" ht="33.75" customHeight="1" x14ac:dyDescent="0.5">
      <c r="A52" s="209">
        <v>45</v>
      </c>
      <c r="B52" s="210" t="s">
        <v>250</v>
      </c>
      <c r="C52" s="210" t="s">
        <v>191</v>
      </c>
      <c r="D52" s="210" t="s">
        <v>44</v>
      </c>
      <c r="E52" s="210" t="s">
        <v>19</v>
      </c>
      <c r="F52" s="210" t="s">
        <v>176</v>
      </c>
      <c r="G52" s="211">
        <v>30000</v>
      </c>
      <c r="H52" s="213">
        <v>0</v>
      </c>
      <c r="I52" s="213">
        <v>25</v>
      </c>
      <c r="J52" s="213">
        <v>861</v>
      </c>
      <c r="K52" s="213">
        <v>912</v>
      </c>
      <c r="L52" s="212">
        <v>0</v>
      </c>
      <c r="M52" s="213">
        <f t="shared" ref="M52:M60" si="8">+H52+I52+J52+K52+L52</f>
        <v>1798</v>
      </c>
      <c r="N52" s="214">
        <f t="shared" si="7"/>
        <v>28202</v>
      </c>
      <c r="O52" s="200"/>
      <c r="P52" s="200"/>
    </row>
    <row r="53" spans="1:16" ht="33.75" customHeight="1" x14ac:dyDescent="0.5">
      <c r="A53" s="209">
        <v>46</v>
      </c>
      <c r="B53" s="210" t="s">
        <v>371</v>
      </c>
      <c r="C53" s="210" t="s">
        <v>214</v>
      </c>
      <c r="D53" s="210" t="s">
        <v>360</v>
      </c>
      <c r="E53" s="210" t="s">
        <v>19</v>
      </c>
      <c r="F53" s="210" t="s">
        <v>175</v>
      </c>
      <c r="G53" s="211">
        <v>30000</v>
      </c>
      <c r="H53" s="213">
        <v>0</v>
      </c>
      <c r="I53" s="213">
        <v>25</v>
      </c>
      <c r="J53" s="213">
        <v>861</v>
      </c>
      <c r="K53" s="213">
        <v>912</v>
      </c>
      <c r="L53" s="212">
        <v>0</v>
      </c>
      <c r="M53" s="213">
        <f t="shared" si="8"/>
        <v>1798</v>
      </c>
      <c r="N53" s="214">
        <f t="shared" si="7"/>
        <v>28202</v>
      </c>
      <c r="O53" s="200"/>
      <c r="P53" s="200"/>
    </row>
    <row r="54" spans="1:16" ht="33.75" customHeight="1" x14ac:dyDescent="0.5">
      <c r="A54" s="209">
        <v>47</v>
      </c>
      <c r="B54" s="210" t="s">
        <v>249</v>
      </c>
      <c r="C54" s="210" t="s">
        <v>207</v>
      </c>
      <c r="D54" s="210" t="s">
        <v>44</v>
      </c>
      <c r="E54" s="210" t="s">
        <v>19</v>
      </c>
      <c r="F54" s="210" t="s">
        <v>176</v>
      </c>
      <c r="G54" s="211">
        <v>30000</v>
      </c>
      <c r="H54" s="213">
        <v>0</v>
      </c>
      <c r="I54" s="213">
        <v>25</v>
      </c>
      <c r="J54" s="213">
        <v>861</v>
      </c>
      <c r="K54" s="213">
        <v>912</v>
      </c>
      <c r="L54" s="212">
        <v>0</v>
      </c>
      <c r="M54" s="213">
        <f t="shared" ref="M54" si="9">+H54+I54+J54+K54+L54</f>
        <v>1798</v>
      </c>
      <c r="N54" s="214">
        <f t="shared" ref="N54" si="10">+G54-M54</f>
        <v>28202</v>
      </c>
      <c r="O54" s="200"/>
      <c r="P54" s="200"/>
    </row>
    <row r="55" spans="1:16" ht="33.75" customHeight="1" x14ac:dyDescent="0.5">
      <c r="A55" s="209">
        <v>48</v>
      </c>
      <c r="B55" s="210" t="s">
        <v>67</v>
      </c>
      <c r="C55" s="210" t="s">
        <v>197</v>
      </c>
      <c r="D55" s="210" t="s">
        <v>44</v>
      </c>
      <c r="E55" s="210" t="s">
        <v>26</v>
      </c>
      <c r="F55" s="210" t="s">
        <v>176</v>
      </c>
      <c r="G55" s="211">
        <v>28665</v>
      </c>
      <c r="H55" s="213">
        <v>0</v>
      </c>
      <c r="I55" s="213">
        <v>25</v>
      </c>
      <c r="J55" s="213">
        <v>822.69</v>
      </c>
      <c r="K55" s="213">
        <v>871.42</v>
      </c>
      <c r="L55" s="212">
        <v>1569.77</v>
      </c>
      <c r="M55" s="213">
        <f t="shared" si="8"/>
        <v>3288.88</v>
      </c>
      <c r="N55" s="214">
        <f t="shared" si="7"/>
        <v>25376.12</v>
      </c>
    </row>
    <row r="56" spans="1:16" ht="33.75" customHeight="1" x14ac:dyDescent="0.5">
      <c r="A56" s="209">
        <v>49</v>
      </c>
      <c r="B56" s="210" t="s">
        <v>66</v>
      </c>
      <c r="C56" s="210" t="s">
        <v>212</v>
      </c>
      <c r="D56" s="210" t="s">
        <v>154</v>
      </c>
      <c r="E56" s="210" t="s">
        <v>19</v>
      </c>
      <c r="F56" s="210" t="s">
        <v>176</v>
      </c>
      <c r="G56" s="211">
        <v>28000</v>
      </c>
      <c r="H56" s="213">
        <v>0</v>
      </c>
      <c r="I56" s="213">
        <v>25</v>
      </c>
      <c r="J56" s="213">
        <v>803.6</v>
      </c>
      <c r="K56" s="213">
        <v>851.2</v>
      </c>
      <c r="L56" s="212">
        <v>0</v>
      </c>
      <c r="M56" s="213">
        <f t="shared" si="8"/>
        <v>1679.8000000000002</v>
      </c>
      <c r="N56" s="214">
        <f t="shared" si="7"/>
        <v>26320.2</v>
      </c>
    </row>
    <row r="57" spans="1:16" ht="33.75" customHeight="1" x14ac:dyDescent="0.5">
      <c r="A57" s="209">
        <v>50</v>
      </c>
      <c r="B57" s="210" t="s">
        <v>68</v>
      </c>
      <c r="C57" s="210" t="s">
        <v>211</v>
      </c>
      <c r="D57" s="219" t="s">
        <v>49</v>
      </c>
      <c r="E57" s="210" t="s">
        <v>19</v>
      </c>
      <c r="F57" s="210" t="s">
        <v>175</v>
      </c>
      <c r="G57" s="211">
        <v>26500</v>
      </c>
      <c r="H57" s="213">
        <v>0</v>
      </c>
      <c r="I57" s="213">
        <v>25</v>
      </c>
      <c r="J57" s="213">
        <v>760.55</v>
      </c>
      <c r="K57" s="213">
        <v>805.6</v>
      </c>
      <c r="L57" s="212">
        <v>0</v>
      </c>
      <c r="M57" s="213">
        <f t="shared" si="8"/>
        <v>1591.15</v>
      </c>
      <c r="N57" s="214">
        <f t="shared" si="7"/>
        <v>24908.85</v>
      </c>
    </row>
    <row r="58" spans="1:16" ht="33.75" customHeight="1" x14ac:dyDescent="0.5">
      <c r="A58" s="209">
        <v>51</v>
      </c>
      <c r="B58" s="210" t="s">
        <v>69</v>
      </c>
      <c r="C58" s="210" t="s">
        <v>192</v>
      </c>
      <c r="D58" s="210" t="s">
        <v>70</v>
      </c>
      <c r="E58" s="210" t="s">
        <v>19</v>
      </c>
      <c r="F58" s="210" t="s">
        <v>176</v>
      </c>
      <c r="G58" s="211">
        <v>25000</v>
      </c>
      <c r="H58" s="213">
        <v>0</v>
      </c>
      <c r="I58" s="213">
        <v>25</v>
      </c>
      <c r="J58" s="213">
        <v>717.5</v>
      </c>
      <c r="K58" s="213">
        <v>760</v>
      </c>
      <c r="L58" s="212">
        <v>0</v>
      </c>
      <c r="M58" s="213">
        <f t="shared" si="8"/>
        <v>1502.5</v>
      </c>
      <c r="N58" s="214">
        <f t="shared" si="7"/>
        <v>23497.5</v>
      </c>
    </row>
    <row r="59" spans="1:16" ht="33.75" customHeight="1" x14ac:dyDescent="0.5">
      <c r="A59" s="209">
        <v>52</v>
      </c>
      <c r="B59" s="210" t="s">
        <v>372</v>
      </c>
      <c r="C59" s="210" t="s">
        <v>192</v>
      </c>
      <c r="D59" s="210" t="s">
        <v>83</v>
      </c>
      <c r="E59" s="210" t="s">
        <v>19</v>
      </c>
      <c r="F59" s="210" t="s">
        <v>175</v>
      </c>
      <c r="G59" s="211">
        <v>25000</v>
      </c>
      <c r="H59" s="213">
        <v>0</v>
      </c>
      <c r="I59" s="213">
        <v>25</v>
      </c>
      <c r="J59" s="213">
        <v>717.5</v>
      </c>
      <c r="K59" s="213">
        <v>760</v>
      </c>
      <c r="L59" s="212">
        <v>0</v>
      </c>
      <c r="M59" s="213">
        <f t="shared" si="8"/>
        <v>1502.5</v>
      </c>
      <c r="N59" s="214">
        <f t="shared" si="7"/>
        <v>23497.5</v>
      </c>
      <c r="O59" s="200"/>
      <c r="P59" s="200"/>
    </row>
    <row r="60" spans="1:16" ht="33.75" customHeight="1" x14ac:dyDescent="0.5">
      <c r="A60" s="209">
        <v>53</v>
      </c>
      <c r="B60" s="210" t="s">
        <v>259</v>
      </c>
      <c r="C60" s="210" t="s">
        <v>256</v>
      </c>
      <c r="D60" s="210" t="s">
        <v>257</v>
      </c>
      <c r="E60" s="210" t="s">
        <v>19</v>
      </c>
      <c r="F60" s="210" t="s">
        <v>176</v>
      </c>
      <c r="G60" s="211">
        <v>25000</v>
      </c>
      <c r="H60" s="213">
        <v>0</v>
      </c>
      <c r="I60" s="213">
        <v>25</v>
      </c>
      <c r="J60" s="213">
        <v>717.5</v>
      </c>
      <c r="K60" s="213">
        <v>760</v>
      </c>
      <c r="L60" s="212">
        <v>1715.46</v>
      </c>
      <c r="M60" s="213">
        <f t="shared" si="8"/>
        <v>3217.96</v>
      </c>
      <c r="N60" s="214">
        <f t="shared" si="7"/>
        <v>21782.04</v>
      </c>
      <c r="O60" s="200"/>
      <c r="P60" s="200"/>
    </row>
    <row r="61" spans="1:16" ht="33.75" customHeight="1" x14ac:dyDescent="0.5">
      <c r="A61" s="209">
        <v>54</v>
      </c>
      <c r="B61" s="210" t="s">
        <v>338</v>
      </c>
      <c r="C61" s="210" t="s">
        <v>193</v>
      </c>
      <c r="D61" s="210" t="s">
        <v>72</v>
      </c>
      <c r="E61" s="210" t="s">
        <v>19</v>
      </c>
      <c r="F61" s="210" t="s">
        <v>176</v>
      </c>
      <c r="G61" s="211">
        <v>25000</v>
      </c>
      <c r="H61" s="213">
        <v>0</v>
      </c>
      <c r="I61" s="213">
        <v>25</v>
      </c>
      <c r="J61" s="213">
        <v>717.5</v>
      </c>
      <c r="K61" s="213">
        <v>760</v>
      </c>
      <c r="L61" s="212">
        <v>0</v>
      </c>
      <c r="M61" s="213">
        <v>1502.5</v>
      </c>
      <c r="N61" s="214">
        <f t="shared" si="7"/>
        <v>23497.5</v>
      </c>
      <c r="O61" s="200"/>
      <c r="P61" s="200"/>
    </row>
    <row r="62" spans="1:16" ht="33.75" customHeight="1" x14ac:dyDescent="0.5">
      <c r="A62" s="209">
        <v>55</v>
      </c>
      <c r="B62" s="210" t="s">
        <v>382</v>
      </c>
      <c r="C62" s="210" t="s">
        <v>383</v>
      </c>
      <c r="D62" s="210" t="s">
        <v>56</v>
      </c>
      <c r="E62" s="210" t="s">
        <v>19</v>
      </c>
      <c r="F62" s="210" t="s">
        <v>175</v>
      </c>
      <c r="G62" s="211">
        <v>25000</v>
      </c>
      <c r="H62" s="213">
        <v>0</v>
      </c>
      <c r="I62" s="213">
        <v>25</v>
      </c>
      <c r="J62" s="213">
        <v>717.5</v>
      </c>
      <c r="K62" s="213">
        <v>760</v>
      </c>
      <c r="L62" s="212">
        <v>0</v>
      </c>
      <c r="M62" s="213">
        <v>1502.5</v>
      </c>
      <c r="N62" s="214">
        <f t="shared" ref="N62" si="11">+G62-M62</f>
        <v>23497.5</v>
      </c>
      <c r="O62" s="200"/>
      <c r="P62" s="200"/>
    </row>
    <row r="63" spans="1:16" ht="33.75" customHeight="1" x14ac:dyDescent="0.5">
      <c r="A63" s="209">
        <v>56</v>
      </c>
      <c r="B63" s="210" t="s">
        <v>367</v>
      </c>
      <c r="C63" s="210" t="s">
        <v>221</v>
      </c>
      <c r="D63" s="210" t="s">
        <v>44</v>
      </c>
      <c r="E63" s="210" t="s">
        <v>19</v>
      </c>
      <c r="F63" s="210" t="s">
        <v>176</v>
      </c>
      <c r="G63" s="211">
        <v>25000</v>
      </c>
      <c r="H63" s="213">
        <v>0</v>
      </c>
      <c r="I63" s="213">
        <v>25</v>
      </c>
      <c r="J63" s="213">
        <v>717.5</v>
      </c>
      <c r="K63" s="213">
        <v>760</v>
      </c>
      <c r="L63" s="212">
        <v>0</v>
      </c>
      <c r="M63" s="213">
        <v>1502.5</v>
      </c>
      <c r="N63" s="214">
        <f t="shared" si="7"/>
        <v>23497.5</v>
      </c>
      <c r="O63" s="200"/>
      <c r="P63" s="200"/>
    </row>
    <row r="64" spans="1:16" ht="33.75" customHeight="1" x14ac:dyDescent="0.5">
      <c r="A64" s="209">
        <v>57</v>
      </c>
      <c r="B64" s="210" t="s">
        <v>393</v>
      </c>
      <c r="C64" s="210" t="s">
        <v>192</v>
      </c>
      <c r="D64" s="210" t="s">
        <v>62</v>
      </c>
      <c r="E64" s="210" t="s">
        <v>19</v>
      </c>
      <c r="F64" s="210" t="s">
        <v>175</v>
      </c>
      <c r="G64" s="211">
        <v>25000</v>
      </c>
      <c r="H64" s="213">
        <v>0</v>
      </c>
      <c r="I64" s="213">
        <v>25</v>
      </c>
      <c r="J64" s="213">
        <v>717.5</v>
      </c>
      <c r="K64" s="213">
        <v>760</v>
      </c>
      <c r="L64" s="212">
        <v>0</v>
      </c>
      <c r="M64" s="213">
        <v>1502.5</v>
      </c>
      <c r="N64" s="214">
        <f t="shared" si="7"/>
        <v>23497.5</v>
      </c>
      <c r="O64" s="200"/>
      <c r="P64" s="200"/>
    </row>
    <row r="65" spans="1:16" ht="33.75" customHeight="1" x14ac:dyDescent="0.5">
      <c r="A65" s="209">
        <v>58</v>
      </c>
      <c r="B65" s="210" t="s">
        <v>71</v>
      </c>
      <c r="C65" s="210" t="s">
        <v>197</v>
      </c>
      <c r="D65" s="210" t="s">
        <v>70</v>
      </c>
      <c r="E65" s="210" t="s">
        <v>26</v>
      </c>
      <c r="F65" s="210" t="s">
        <v>176</v>
      </c>
      <c r="G65" s="211">
        <v>23546.25</v>
      </c>
      <c r="H65" s="213">
        <v>0</v>
      </c>
      <c r="I65" s="213">
        <v>25</v>
      </c>
      <c r="J65" s="213">
        <v>675.78</v>
      </c>
      <c r="K65" s="213">
        <v>715.81</v>
      </c>
      <c r="L65" s="212">
        <v>0</v>
      </c>
      <c r="M65" s="213">
        <f t="shared" ref="M65:M79" si="12">+H65+I65+J65+K65+L65</f>
        <v>1416.59</v>
      </c>
      <c r="N65" s="214">
        <f t="shared" si="7"/>
        <v>22129.66</v>
      </c>
    </row>
    <row r="66" spans="1:16" ht="33.75" customHeight="1" x14ac:dyDescent="0.5">
      <c r="A66" s="209">
        <v>59</v>
      </c>
      <c r="B66" s="210" t="s">
        <v>74</v>
      </c>
      <c r="C66" s="210" t="s">
        <v>221</v>
      </c>
      <c r="D66" s="210" t="s">
        <v>44</v>
      </c>
      <c r="E66" s="210" t="s">
        <v>19</v>
      </c>
      <c r="F66" s="210" t="s">
        <v>176</v>
      </c>
      <c r="G66" s="211">
        <v>23000</v>
      </c>
      <c r="H66" s="213">
        <v>0</v>
      </c>
      <c r="I66" s="213">
        <v>25</v>
      </c>
      <c r="J66" s="213">
        <v>660.1</v>
      </c>
      <c r="K66" s="213">
        <v>699.2</v>
      </c>
      <c r="L66" s="212">
        <v>0</v>
      </c>
      <c r="M66" s="213">
        <f t="shared" si="12"/>
        <v>1384.3000000000002</v>
      </c>
      <c r="N66" s="214">
        <f t="shared" si="7"/>
        <v>21615.7</v>
      </c>
    </row>
    <row r="67" spans="1:16" ht="33.75" customHeight="1" x14ac:dyDescent="0.5">
      <c r="A67" s="209">
        <v>60</v>
      </c>
      <c r="B67" s="210" t="s">
        <v>258</v>
      </c>
      <c r="C67" s="210" t="s">
        <v>192</v>
      </c>
      <c r="D67" s="210" t="s">
        <v>77</v>
      </c>
      <c r="E67" s="210" t="s">
        <v>19</v>
      </c>
      <c r="F67" s="210" t="s">
        <v>175</v>
      </c>
      <c r="G67" s="211">
        <v>21934</v>
      </c>
      <c r="H67" s="213">
        <v>0</v>
      </c>
      <c r="I67" s="213">
        <v>25</v>
      </c>
      <c r="J67" s="213">
        <v>629.51</v>
      </c>
      <c r="K67" s="213">
        <v>666.79</v>
      </c>
      <c r="L67" s="212">
        <v>0</v>
      </c>
      <c r="M67" s="213">
        <f t="shared" si="12"/>
        <v>1321.3</v>
      </c>
      <c r="N67" s="214">
        <f t="shared" si="7"/>
        <v>20612.7</v>
      </c>
    </row>
    <row r="68" spans="1:16" ht="33.75" customHeight="1" x14ac:dyDescent="0.5">
      <c r="A68" s="209">
        <v>61</v>
      </c>
      <c r="B68" s="210" t="s">
        <v>78</v>
      </c>
      <c r="C68" s="210" t="s">
        <v>211</v>
      </c>
      <c r="D68" s="219" t="s">
        <v>49</v>
      </c>
      <c r="E68" s="210" t="s">
        <v>19</v>
      </c>
      <c r="F68" s="210" t="s">
        <v>175</v>
      </c>
      <c r="G68" s="211">
        <v>21175</v>
      </c>
      <c r="H68" s="213">
        <v>0</v>
      </c>
      <c r="I68" s="213">
        <v>25</v>
      </c>
      <c r="J68" s="213">
        <v>607.72</v>
      </c>
      <c r="K68" s="213">
        <v>643.72</v>
      </c>
      <c r="L68" s="212">
        <v>0</v>
      </c>
      <c r="M68" s="213">
        <f t="shared" si="12"/>
        <v>1276.44</v>
      </c>
      <c r="N68" s="214">
        <f t="shared" si="7"/>
        <v>19898.560000000001</v>
      </c>
    </row>
    <row r="69" spans="1:16" ht="33.75" customHeight="1" x14ac:dyDescent="0.5">
      <c r="A69" s="209">
        <v>62</v>
      </c>
      <c r="B69" s="210" t="s">
        <v>186</v>
      </c>
      <c r="C69" s="210" t="s">
        <v>211</v>
      </c>
      <c r="D69" s="219" t="s">
        <v>49</v>
      </c>
      <c r="E69" s="210" t="s">
        <v>19</v>
      </c>
      <c r="F69" s="210" t="s">
        <v>175</v>
      </c>
      <c r="G69" s="211">
        <v>21175</v>
      </c>
      <c r="H69" s="213">
        <v>0</v>
      </c>
      <c r="I69" s="213">
        <v>25</v>
      </c>
      <c r="J69" s="213">
        <v>607.72</v>
      </c>
      <c r="K69" s="213">
        <v>643.72</v>
      </c>
      <c r="L69" s="212">
        <v>0</v>
      </c>
      <c r="M69" s="213">
        <f t="shared" si="12"/>
        <v>1276.44</v>
      </c>
      <c r="N69" s="214">
        <f t="shared" si="7"/>
        <v>19898.560000000001</v>
      </c>
      <c r="O69" s="200"/>
      <c r="P69" s="200"/>
    </row>
    <row r="70" spans="1:16" ht="33.75" customHeight="1" x14ac:dyDescent="0.5">
      <c r="A70" s="209">
        <v>63</v>
      </c>
      <c r="B70" s="210" t="s">
        <v>209</v>
      </c>
      <c r="C70" s="210" t="s">
        <v>211</v>
      </c>
      <c r="D70" s="210" t="s">
        <v>49</v>
      </c>
      <c r="E70" s="210" t="s">
        <v>19</v>
      </c>
      <c r="F70" s="210" t="s">
        <v>175</v>
      </c>
      <c r="G70" s="211">
        <v>20000</v>
      </c>
      <c r="H70" s="214">
        <v>0</v>
      </c>
      <c r="I70" s="214">
        <v>25</v>
      </c>
      <c r="J70" s="214">
        <v>574</v>
      </c>
      <c r="K70" s="214">
        <v>608</v>
      </c>
      <c r="L70" s="212">
        <v>0</v>
      </c>
      <c r="M70" s="213">
        <f t="shared" si="12"/>
        <v>1207</v>
      </c>
      <c r="N70" s="214">
        <f t="shared" si="7"/>
        <v>18793</v>
      </c>
    </row>
    <row r="71" spans="1:16" ht="33.75" customHeight="1" x14ac:dyDescent="0.5">
      <c r="A71" s="209">
        <v>64</v>
      </c>
      <c r="B71" s="210" t="s">
        <v>79</v>
      </c>
      <c r="C71" s="210" t="s">
        <v>192</v>
      </c>
      <c r="D71" s="210" t="s">
        <v>77</v>
      </c>
      <c r="E71" s="210" t="s">
        <v>19</v>
      </c>
      <c r="F71" s="210" t="s">
        <v>175</v>
      </c>
      <c r="G71" s="211">
        <v>20000</v>
      </c>
      <c r="H71" s="213">
        <v>0</v>
      </c>
      <c r="I71" s="213">
        <v>25</v>
      </c>
      <c r="J71" s="213">
        <v>574</v>
      </c>
      <c r="K71" s="213">
        <v>608</v>
      </c>
      <c r="L71" s="212">
        <v>0</v>
      </c>
      <c r="M71" s="213">
        <f t="shared" si="12"/>
        <v>1207</v>
      </c>
      <c r="N71" s="214">
        <f t="shared" si="7"/>
        <v>18793</v>
      </c>
    </row>
    <row r="72" spans="1:16" ht="33.75" customHeight="1" x14ac:dyDescent="0.5">
      <c r="A72" s="209">
        <v>65</v>
      </c>
      <c r="B72" s="210" t="s">
        <v>80</v>
      </c>
      <c r="C72" s="210" t="s">
        <v>192</v>
      </c>
      <c r="D72" s="210" t="s">
        <v>62</v>
      </c>
      <c r="E72" s="210" t="s">
        <v>19</v>
      </c>
      <c r="F72" s="210" t="s">
        <v>175</v>
      </c>
      <c r="G72" s="211">
        <v>20000</v>
      </c>
      <c r="H72" s="213">
        <v>0</v>
      </c>
      <c r="I72" s="213">
        <v>25</v>
      </c>
      <c r="J72" s="213">
        <v>574</v>
      </c>
      <c r="K72" s="213">
        <v>608</v>
      </c>
      <c r="L72" s="212">
        <v>0</v>
      </c>
      <c r="M72" s="213">
        <f t="shared" si="12"/>
        <v>1207</v>
      </c>
      <c r="N72" s="214">
        <f t="shared" si="7"/>
        <v>18793</v>
      </c>
      <c r="O72" s="200"/>
      <c r="P72" s="200"/>
    </row>
    <row r="73" spans="1:16" ht="33.75" customHeight="1" x14ac:dyDescent="0.5">
      <c r="A73" s="209">
        <v>66</v>
      </c>
      <c r="B73" s="210" t="s">
        <v>254</v>
      </c>
      <c r="C73" s="210" t="s">
        <v>192</v>
      </c>
      <c r="D73" s="210" t="s">
        <v>62</v>
      </c>
      <c r="E73" s="210" t="s">
        <v>19</v>
      </c>
      <c r="F73" s="210" t="s">
        <v>175</v>
      </c>
      <c r="G73" s="211">
        <v>20000</v>
      </c>
      <c r="H73" s="213">
        <v>0</v>
      </c>
      <c r="I73" s="213">
        <v>25</v>
      </c>
      <c r="J73" s="213">
        <v>574</v>
      </c>
      <c r="K73" s="213">
        <v>608</v>
      </c>
      <c r="L73" s="212">
        <v>0</v>
      </c>
      <c r="M73" s="213">
        <f t="shared" si="12"/>
        <v>1207</v>
      </c>
      <c r="N73" s="214">
        <f t="shared" ref="N73:N101" si="13">+G73-M73</f>
        <v>18793</v>
      </c>
      <c r="O73" s="200"/>
      <c r="P73" s="200"/>
    </row>
    <row r="74" spans="1:16" ht="33.75" customHeight="1" x14ac:dyDescent="0.5">
      <c r="A74" s="209">
        <v>67</v>
      </c>
      <c r="B74" s="210" t="s">
        <v>255</v>
      </c>
      <c r="C74" s="210" t="s">
        <v>192</v>
      </c>
      <c r="D74" s="210" t="s">
        <v>62</v>
      </c>
      <c r="E74" s="210" t="s">
        <v>19</v>
      </c>
      <c r="F74" s="210" t="s">
        <v>175</v>
      </c>
      <c r="G74" s="211">
        <v>20000</v>
      </c>
      <c r="H74" s="213">
        <v>0</v>
      </c>
      <c r="I74" s="213">
        <v>25</v>
      </c>
      <c r="J74" s="213">
        <v>574</v>
      </c>
      <c r="K74" s="213">
        <v>608</v>
      </c>
      <c r="L74" s="212">
        <v>0</v>
      </c>
      <c r="M74" s="213">
        <f t="shared" si="12"/>
        <v>1207</v>
      </c>
      <c r="N74" s="214">
        <f t="shared" si="13"/>
        <v>18793</v>
      </c>
      <c r="O74" s="200"/>
      <c r="P74" s="200"/>
    </row>
    <row r="75" spans="1:16" ht="33.75" customHeight="1" x14ac:dyDescent="0.5">
      <c r="A75" s="209">
        <v>68</v>
      </c>
      <c r="B75" s="210" t="s">
        <v>88</v>
      </c>
      <c r="C75" s="210" t="s">
        <v>192</v>
      </c>
      <c r="D75" s="210" t="s">
        <v>308</v>
      </c>
      <c r="E75" s="210" t="s">
        <v>19</v>
      </c>
      <c r="F75" s="210" t="s">
        <v>176</v>
      </c>
      <c r="G75" s="211">
        <v>20000</v>
      </c>
      <c r="H75" s="213">
        <v>0</v>
      </c>
      <c r="I75" s="213">
        <v>25</v>
      </c>
      <c r="J75" s="213">
        <v>574</v>
      </c>
      <c r="K75" s="213">
        <v>608</v>
      </c>
      <c r="L75" s="212">
        <v>0</v>
      </c>
      <c r="M75" s="213">
        <f t="shared" si="12"/>
        <v>1207</v>
      </c>
      <c r="N75" s="214">
        <f t="shared" si="13"/>
        <v>18793</v>
      </c>
    </row>
    <row r="76" spans="1:16" ht="33.75" customHeight="1" x14ac:dyDescent="0.5">
      <c r="A76" s="209">
        <v>69</v>
      </c>
      <c r="B76" s="210" t="s">
        <v>358</v>
      </c>
      <c r="C76" s="210" t="s">
        <v>214</v>
      </c>
      <c r="D76" s="210" t="s">
        <v>359</v>
      </c>
      <c r="E76" s="210" t="s">
        <v>19</v>
      </c>
      <c r="F76" s="210" t="s">
        <v>176</v>
      </c>
      <c r="G76" s="211">
        <v>20000</v>
      </c>
      <c r="H76" s="213">
        <v>0</v>
      </c>
      <c r="I76" s="213">
        <v>25</v>
      </c>
      <c r="J76" s="213">
        <v>574</v>
      </c>
      <c r="K76" s="213">
        <v>608</v>
      </c>
      <c r="L76" s="212">
        <v>0</v>
      </c>
      <c r="M76" s="213">
        <f t="shared" si="12"/>
        <v>1207</v>
      </c>
      <c r="N76" s="214">
        <f t="shared" si="13"/>
        <v>18793</v>
      </c>
      <c r="O76" s="200"/>
      <c r="P76" s="200"/>
    </row>
    <row r="77" spans="1:16" ht="33.75" customHeight="1" x14ac:dyDescent="0.5">
      <c r="A77" s="209">
        <v>70</v>
      </c>
      <c r="B77" s="210" t="s">
        <v>376</v>
      </c>
      <c r="C77" s="210" t="s">
        <v>192</v>
      </c>
      <c r="D77" s="210" t="s">
        <v>62</v>
      </c>
      <c r="E77" s="210" t="s">
        <v>19</v>
      </c>
      <c r="F77" s="210" t="s">
        <v>175</v>
      </c>
      <c r="G77" s="211">
        <v>20000</v>
      </c>
      <c r="H77" s="213">
        <v>0</v>
      </c>
      <c r="I77" s="213">
        <v>25</v>
      </c>
      <c r="J77" s="213">
        <v>574</v>
      </c>
      <c r="K77" s="213">
        <v>608</v>
      </c>
      <c r="L77" s="212">
        <v>0</v>
      </c>
      <c r="M77" s="213">
        <f t="shared" si="12"/>
        <v>1207</v>
      </c>
      <c r="N77" s="214">
        <f t="shared" si="13"/>
        <v>18793</v>
      </c>
      <c r="O77" s="200"/>
      <c r="P77" s="200"/>
    </row>
    <row r="78" spans="1:16" ht="33.75" customHeight="1" x14ac:dyDescent="0.5">
      <c r="A78" s="209">
        <v>71</v>
      </c>
      <c r="B78" s="210" t="s">
        <v>82</v>
      </c>
      <c r="C78" s="210" t="s">
        <v>211</v>
      </c>
      <c r="D78" s="210" t="s">
        <v>83</v>
      </c>
      <c r="E78" s="210" t="s">
        <v>19</v>
      </c>
      <c r="F78" s="210" t="s">
        <v>175</v>
      </c>
      <c r="G78" s="211">
        <v>16500</v>
      </c>
      <c r="H78" s="213">
        <v>0</v>
      </c>
      <c r="I78" s="213">
        <v>25</v>
      </c>
      <c r="J78" s="213">
        <v>473.55</v>
      </c>
      <c r="K78" s="213">
        <v>501.6</v>
      </c>
      <c r="L78" s="212">
        <v>0</v>
      </c>
      <c r="M78" s="213">
        <f t="shared" si="12"/>
        <v>1000.1500000000001</v>
      </c>
      <c r="N78" s="214">
        <f t="shared" si="13"/>
        <v>15499.85</v>
      </c>
    </row>
    <row r="79" spans="1:16" ht="33.75" customHeight="1" x14ac:dyDescent="0.5">
      <c r="A79" s="209">
        <v>72</v>
      </c>
      <c r="B79" s="210" t="s">
        <v>86</v>
      </c>
      <c r="C79" s="210" t="s">
        <v>192</v>
      </c>
      <c r="D79" s="210" t="s">
        <v>77</v>
      </c>
      <c r="E79" s="210" t="s">
        <v>19</v>
      </c>
      <c r="F79" s="210" t="s">
        <v>176</v>
      </c>
      <c r="G79" s="211">
        <v>15000</v>
      </c>
      <c r="H79" s="213">
        <v>0</v>
      </c>
      <c r="I79" s="213">
        <v>25</v>
      </c>
      <c r="J79" s="213">
        <v>430.5</v>
      </c>
      <c r="K79" s="213">
        <v>456</v>
      </c>
      <c r="L79" s="212">
        <v>0</v>
      </c>
      <c r="M79" s="213">
        <f t="shared" si="12"/>
        <v>911.5</v>
      </c>
      <c r="N79" s="214">
        <f t="shared" si="13"/>
        <v>14088.5</v>
      </c>
    </row>
    <row r="80" spans="1:16" ht="33.75" customHeight="1" x14ac:dyDescent="0.5">
      <c r="A80" s="209">
        <v>73</v>
      </c>
      <c r="B80" s="210" t="s">
        <v>87</v>
      </c>
      <c r="C80" s="210" t="s">
        <v>192</v>
      </c>
      <c r="D80" s="210" t="s">
        <v>77</v>
      </c>
      <c r="E80" s="210" t="s">
        <v>19</v>
      </c>
      <c r="F80" s="210" t="s">
        <v>176</v>
      </c>
      <c r="G80" s="211">
        <v>15000</v>
      </c>
      <c r="H80" s="213">
        <v>0</v>
      </c>
      <c r="I80" s="213">
        <v>25</v>
      </c>
      <c r="J80" s="213">
        <v>430.5</v>
      </c>
      <c r="K80" s="213">
        <v>456</v>
      </c>
      <c r="L80" s="212">
        <v>0</v>
      </c>
      <c r="M80" s="213">
        <v>911.5</v>
      </c>
      <c r="N80" s="214">
        <f t="shared" si="13"/>
        <v>14088.5</v>
      </c>
    </row>
    <row r="81" spans="1:14" ht="33.75" customHeight="1" x14ac:dyDescent="0.5">
      <c r="A81" s="209">
        <v>74</v>
      </c>
      <c r="B81" s="210" t="s">
        <v>84</v>
      </c>
      <c r="C81" s="210" t="s">
        <v>192</v>
      </c>
      <c r="D81" s="210" t="s">
        <v>77</v>
      </c>
      <c r="E81" s="210" t="s">
        <v>19</v>
      </c>
      <c r="F81" s="210" t="s">
        <v>176</v>
      </c>
      <c r="G81" s="218">
        <v>15000</v>
      </c>
      <c r="H81" s="214">
        <v>0</v>
      </c>
      <c r="I81" s="214">
        <v>25</v>
      </c>
      <c r="J81" s="214">
        <v>430.5</v>
      </c>
      <c r="K81" s="214">
        <v>456</v>
      </c>
      <c r="L81" s="212">
        <v>0</v>
      </c>
      <c r="M81" s="214">
        <f t="shared" ref="M81:M101" si="14">+H81+I81+J81+K81+L81</f>
        <v>911.5</v>
      </c>
      <c r="N81" s="214">
        <f t="shared" si="13"/>
        <v>14088.5</v>
      </c>
    </row>
    <row r="82" spans="1:14" ht="33.75" customHeight="1" x14ac:dyDescent="0.5">
      <c r="A82" s="209">
        <v>75</v>
      </c>
      <c r="B82" s="210" t="s">
        <v>89</v>
      </c>
      <c r="C82" s="210" t="s">
        <v>192</v>
      </c>
      <c r="D82" s="210" t="s">
        <v>77</v>
      </c>
      <c r="E82" s="210" t="s">
        <v>19</v>
      </c>
      <c r="F82" s="210" t="s">
        <v>176</v>
      </c>
      <c r="G82" s="218">
        <v>15000</v>
      </c>
      <c r="H82" s="214">
        <v>0</v>
      </c>
      <c r="I82" s="214">
        <v>25</v>
      </c>
      <c r="J82" s="214">
        <v>430.5</v>
      </c>
      <c r="K82" s="214">
        <v>456</v>
      </c>
      <c r="L82" s="212">
        <v>0</v>
      </c>
      <c r="M82" s="214">
        <f t="shared" si="14"/>
        <v>911.5</v>
      </c>
      <c r="N82" s="214">
        <f t="shared" si="13"/>
        <v>14088.5</v>
      </c>
    </row>
    <row r="83" spans="1:14" ht="33.75" customHeight="1" x14ac:dyDescent="0.5">
      <c r="A83" s="209">
        <v>76</v>
      </c>
      <c r="B83" s="210" t="s">
        <v>85</v>
      </c>
      <c r="C83" s="210" t="s">
        <v>192</v>
      </c>
      <c r="D83" s="210" t="s">
        <v>77</v>
      </c>
      <c r="E83" s="210" t="s">
        <v>19</v>
      </c>
      <c r="F83" s="210" t="s">
        <v>176</v>
      </c>
      <c r="G83" s="211">
        <v>15000</v>
      </c>
      <c r="H83" s="213">
        <v>0</v>
      </c>
      <c r="I83" s="213">
        <v>25</v>
      </c>
      <c r="J83" s="213">
        <v>430.5</v>
      </c>
      <c r="K83" s="213">
        <v>456</v>
      </c>
      <c r="L83" s="212">
        <v>0</v>
      </c>
      <c r="M83" s="213">
        <f t="shared" si="14"/>
        <v>911.5</v>
      </c>
      <c r="N83" s="214">
        <f t="shared" si="13"/>
        <v>14088.5</v>
      </c>
    </row>
    <row r="84" spans="1:14" ht="33.75" customHeight="1" x14ac:dyDescent="0.5">
      <c r="A84" s="209">
        <v>77</v>
      </c>
      <c r="B84" s="210" t="s">
        <v>187</v>
      </c>
      <c r="C84" s="210" t="s">
        <v>192</v>
      </c>
      <c r="D84" s="210" t="s">
        <v>77</v>
      </c>
      <c r="E84" s="210" t="s">
        <v>19</v>
      </c>
      <c r="F84" s="210" t="s">
        <v>176</v>
      </c>
      <c r="G84" s="218">
        <v>15000</v>
      </c>
      <c r="H84" s="214">
        <v>0</v>
      </c>
      <c r="I84" s="214">
        <v>25</v>
      </c>
      <c r="J84" s="214">
        <v>430.5</v>
      </c>
      <c r="K84" s="214">
        <v>456</v>
      </c>
      <c r="L84" s="212">
        <v>0</v>
      </c>
      <c r="M84" s="214">
        <f t="shared" si="14"/>
        <v>911.5</v>
      </c>
      <c r="N84" s="214">
        <f t="shared" si="13"/>
        <v>14088.5</v>
      </c>
    </row>
    <row r="85" spans="1:14" ht="33.75" customHeight="1" x14ac:dyDescent="0.5">
      <c r="A85" s="209">
        <v>78</v>
      </c>
      <c r="B85" s="210" t="s">
        <v>188</v>
      </c>
      <c r="C85" s="210" t="s">
        <v>192</v>
      </c>
      <c r="D85" s="210" t="s">
        <v>77</v>
      </c>
      <c r="E85" s="210" t="s">
        <v>19</v>
      </c>
      <c r="F85" s="210" t="s">
        <v>176</v>
      </c>
      <c r="G85" s="211">
        <v>15000</v>
      </c>
      <c r="H85" s="213">
        <v>0</v>
      </c>
      <c r="I85" s="213">
        <v>25</v>
      </c>
      <c r="J85" s="213">
        <v>430.5</v>
      </c>
      <c r="K85" s="213">
        <v>456</v>
      </c>
      <c r="L85" s="212">
        <v>0</v>
      </c>
      <c r="M85" s="213">
        <f t="shared" si="14"/>
        <v>911.5</v>
      </c>
      <c r="N85" s="214">
        <f t="shared" si="13"/>
        <v>14088.5</v>
      </c>
    </row>
    <row r="86" spans="1:14" ht="33.75" customHeight="1" x14ac:dyDescent="0.5">
      <c r="A86" s="209">
        <v>79</v>
      </c>
      <c r="B86" s="210" t="s">
        <v>210</v>
      </c>
      <c r="C86" s="210" t="s">
        <v>192</v>
      </c>
      <c r="D86" s="210" t="s">
        <v>77</v>
      </c>
      <c r="E86" s="210" t="s">
        <v>19</v>
      </c>
      <c r="F86" s="210" t="s">
        <v>176</v>
      </c>
      <c r="G86" s="211">
        <v>15000</v>
      </c>
      <c r="H86" s="213">
        <v>0</v>
      </c>
      <c r="I86" s="213">
        <v>25</v>
      </c>
      <c r="J86" s="213">
        <v>430.5</v>
      </c>
      <c r="K86" s="213">
        <v>456</v>
      </c>
      <c r="L86" s="212">
        <v>0</v>
      </c>
      <c r="M86" s="213">
        <f t="shared" si="14"/>
        <v>911.5</v>
      </c>
      <c r="N86" s="214">
        <f t="shared" si="13"/>
        <v>14088.5</v>
      </c>
    </row>
    <row r="87" spans="1:14" ht="33.75" customHeight="1" x14ac:dyDescent="0.5">
      <c r="A87" s="209">
        <v>80</v>
      </c>
      <c r="B87" s="210" t="s">
        <v>220</v>
      </c>
      <c r="C87" s="210" t="s">
        <v>192</v>
      </c>
      <c r="D87" s="210" t="s">
        <v>77</v>
      </c>
      <c r="E87" s="210" t="s">
        <v>19</v>
      </c>
      <c r="F87" s="210" t="s">
        <v>176</v>
      </c>
      <c r="G87" s="211">
        <v>15000</v>
      </c>
      <c r="H87" s="214">
        <v>0</v>
      </c>
      <c r="I87" s="214">
        <v>25</v>
      </c>
      <c r="J87" s="214">
        <v>430.5</v>
      </c>
      <c r="K87" s="214">
        <v>456</v>
      </c>
      <c r="L87" s="212">
        <v>0</v>
      </c>
      <c r="M87" s="213">
        <f t="shared" si="14"/>
        <v>911.5</v>
      </c>
      <c r="N87" s="214">
        <f t="shared" si="13"/>
        <v>14088.5</v>
      </c>
    </row>
    <row r="88" spans="1:14" ht="33.75" customHeight="1" x14ac:dyDescent="0.5">
      <c r="A88" s="209">
        <v>81</v>
      </c>
      <c r="B88" s="210" t="s">
        <v>351</v>
      </c>
      <c r="C88" s="210" t="s">
        <v>192</v>
      </c>
      <c r="D88" s="210" t="s">
        <v>62</v>
      </c>
      <c r="E88" s="210" t="s">
        <v>19</v>
      </c>
      <c r="F88" s="210" t="s">
        <v>176</v>
      </c>
      <c r="G88" s="211">
        <v>15000</v>
      </c>
      <c r="H88" s="214">
        <v>0</v>
      </c>
      <c r="I88" s="214">
        <v>25</v>
      </c>
      <c r="J88" s="214">
        <v>430.5</v>
      </c>
      <c r="K88" s="214">
        <v>456</v>
      </c>
      <c r="L88" s="212">
        <v>0</v>
      </c>
      <c r="M88" s="213">
        <f t="shared" si="14"/>
        <v>911.5</v>
      </c>
      <c r="N88" s="214">
        <f t="shared" si="13"/>
        <v>14088.5</v>
      </c>
    </row>
    <row r="89" spans="1:14" ht="33.75" customHeight="1" x14ac:dyDescent="0.5">
      <c r="A89" s="209">
        <v>82</v>
      </c>
      <c r="B89" s="210" t="s">
        <v>361</v>
      </c>
      <c r="C89" s="210" t="s">
        <v>192</v>
      </c>
      <c r="D89" s="210" t="s">
        <v>77</v>
      </c>
      <c r="E89" s="210" t="s">
        <v>19</v>
      </c>
      <c r="F89" s="210" t="s">
        <v>176</v>
      </c>
      <c r="G89" s="211">
        <v>15000</v>
      </c>
      <c r="H89" s="214">
        <v>0</v>
      </c>
      <c r="I89" s="214">
        <v>25</v>
      </c>
      <c r="J89" s="214">
        <v>430.5</v>
      </c>
      <c r="K89" s="214">
        <v>456</v>
      </c>
      <c r="L89" s="212">
        <v>0</v>
      </c>
      <c r="M89" s="213">
        <f t="shared" si="14"/>
        <v>911.5</v>
      </c>
      <c r="N89" s="214">
        <f t="shared" si="13"/>
        <v>14088.5</v>
      </c>
    </row>
    <row r="90" spans="1:14" ht="33.75" customHeight="1" x14ac:dyDescent="0.5">
      <c r="A90" s="209">
        <v>83</v>
      </c>
      <c r="B90" s="210" t="s">
        <v>362</v>
      </c>
      <c r="C90" s="210" t="s">
        <v>192</v>
      </c>
      <c r="D90" s="210" t="s">
        <v>77</v>
      </c>
      <c r="E90" s="210" t="s">
        <v>19</v>
      </c>
      <c r="F90" s="210" t="s">
        <v>176</v>
      </c>
      <c r="G90" s="211">
        <v>15000</v>
      </c>
      <c r="H90" s="214">
        <v>0</v>
      </c>
      <c r="I90" s="214">
        <v>25</v>
      </c>
      <c r="J90" s="214">
        <v>430.5</v>
      </c>
      <c r="K90" s="214">
        <v>456</v>
      </c>
      <c r="L90" s="212">
        <v>0</v>
      </c>
      <c r="M90" s="213">
        <f t="shared" si="14"/>
        <v>911.5</v>
      </c>
      <c r="N90" s="214">
        <f t="shared" si="13"/>
        <v>14088.5</v>
      </c>
    </row>
    <row r="91" spans="1:14" ht="33.75" customHeight="1" x14ac:dyDescent="0.5">
      <c r="A91" s="209">
        <v>84</v>
      </c>
      <c r="B91" s="210" t="s">
        <v>363</v>
      </c>
      <c r="C91" s="210" t="s">
        <v>192</v>
      </c>
      <c r="D91" s="210" t="s">
        <v>77</v>
      </c>
      <c r="E91" s="210" t="s">
        <v>19</v>
      </c>
      <c r="F91" s="210" t="s">
        <v>176</v>
      </c>
      <c r="G91" s="211">
        <v>15000</v>
      </c>
      <c r="H91" s="214">
        <v>0</v>
      </c>
      <c r="I91" s="214">
        <v>25</v>
      </c>
      <c r="J91" s="214">
        <v>430.5</v>
      </c>
      <c r="K91" s="214">
        <v>456</v>
      </c>
      <c r="L91" s="212">
        <v>0</v>
      </c>
      <c r="M91" s="213">
        <f t="shared" si="14"/>
        <v>911.5</v>
      </c>
      <c r="N91" s="214">
        <f t="shared" si="13"/>
        <v>14088.5</v>
      </c>
    </row>
    <row r="92" spans="1:14" ht="33.75" customHeight="1" x14ac:dyDescent="0.5">
      <c r="A92" s="209">
        <v>85</v>
      </c>
      <c r="B92" s="210" t="s">
        <v>364</v>
      </c>
      <c r="C92" s="210" t="s">
        <v>192</v>
      </c>
      <c r="D92" s="210" t="s">
        <v>77</v>
      </c>
      <c r="E92" s="210" t="s">
        <v>19</v>
      </c>
      <c r="F92" s="210" t="s">
        <v>176</v>
      </c>
      <c r="G92" s="211">
        <v>15000</v>
      </c>
      <c r="H92" s="214">
        <v>0</v>
      </c>
      <c r="I92" s="214">
        <v>25</v>
      </c>
      <c r="J92" s="214">
        <v>430.5</v>
      </c>
      <c r="K92" s="214">
        <v>456</v>
      </c>
      <c r="L92" s="212">
        <v>0</v>
      </c>
      <c r="M92" s="213">
        <f t="shared" si="14"/>
        <v>911.5</v>
      </c>
      <c r="N92" s="214">
        <f t="shared" si="13"/>
        <v>14088.5</v>
      </c>
    </row>
    <row r="93" spans="1:14" ht="33.75" customHeight="1" x14ac:dyDescent="0.5">
      <c r="A93" s="209">
        <v>86</v>
      </c>
      <c r="B93" s="210" t="s">
        <v>373</v>
      </c>
      <c r="C93" s="210" t="s">
        <v>192</v>
      </c>
      <c r="D93" s="210" t="s">
        <v>77</v>
      </c>
      <c r="E93" s="210" t="s">
        <v>19</v>
      </c>
      <c r="F93" s="210" t="s">
        <v>176</v>
      </c>
      <c r="G93" s="211">
        <v>15000</v>
      </c>
      <c r="H93" s="214">
        <v>0</v>
      </c>
      <c r="I93" s="214">
        <v>25</v>
      </c>
      <c r="J93" s="214">
        <v>430.5</v>
      </c>
      <c r="K93" s="214">
        <v>456</v>
      </c>
      <c r="L93" s="212">
        <v>0</v>
      </c>
      <c r="M93" s="213">
        <f t="shared" si="14"/>
        <v>911.5</v>
      </c>
      <c r="N93" s="214">
        <f t="shared" si="13"/>
        <v>14088.5</v>
      </c>
    </row>
    <row r="94" spans="1:14" ht="33.75" customHeight="1" x14ac:dyDescent="0.5">
      <c r="A94" s="209">
        <v>87</v>
      </c>
      <c r="B94" s="210" t="s">
        <v>374</v>
      </c>
      <c r="C94" s="210" t="s">
        <v>192</v>
      </c>
      <c r="D94" s="210" t="s">
        <v>77</v>
      </c>
      <c r="E94" s="210" t="s">
        <v>19</v>
      </c>
      <c r="F94" s="210" t="s">
        <v>176</v>
      </c>
      <c r="G94" s="211">
        <v>15000</v>
      </c>
      <c r="H94" s="214">
        <v>0</v>
      </c>
      <c r="I94" s="214">
        <v>25</v>
      </c>
      <c r="J94" s="214">
        <v>430.5</v>
      </c>
      <c r="K94" s="214">
        <v>456</v>
      </c>
      <c r="L94" s="212">
        <v>0</v>
      </c>
      <c r="M94" s="213">
        <f t="shared" si="14"/>
        <v>911.5</v>
      </c>
      <c r="N94" s="214">
        <f t="shared" si="13"/>
        <v>14088.5</v>
      </c>
    </row>
    <row r="95" spans="1:14" ht="33.75" customHeight="1" x14ac:dyDescent="0.5">
      <c r="A95" s="209">
        <v>88</v>
      </c>
      <c r="B95" s="210" t="s">
        <v>375</v>
      </c>
      <c r="C95" s="210" t="s">
        <v>192</v>
      </c>
      <c r="D95" s="210" t="s">
        <v>62</v>
      </c>
      <c r="E95" s="210" t="s">
        <v>19</v>
      </c>
      <c r="F95" s="210" t="s">
        <v>175</v>
      </c>
      <c r="G95" s="211">
        <v>15000</v>
      </c>
      <c r="H95" s="214">
        <v>0</v>
      </c>
      <c r="I95" s="214">
        <v>25</v>
      </c>
      <c r="J95" s="214">
        <v>430.5</v>
      </c>
      <c r="K95" s="214">
        <v>456</v>
      </c>
      <c r="L95" s="212">
        <v>0</v>
      </c>
      <c r="M95" s="213">
        <f t="shared" si="14"/>
        <v>911.5</v>
      </c>
      <c r="N95" s="214">
        <f t="shared" si="13"/>
        <v>14088.5</v>
      </c>
    </row>
    <row r="96" spans="1:14" ht="33.75" customHeight="1" x14ac:dyDescent="0.5">
      <c r="A96" s="209">
        <v>89</v>
      </c>
      <c r="B96" s="210" t="s">
        <v>365</v>
      </c>
      <c r="C96" s="210" t="s">
        <v>192</v>
      </c>
      <c r="D96" s="210" t="s">
        <v>77</v>
      </c>
      <c r="E96" s="210" t="s">
        <v>19</v>
      </c>
      <c r="F96" s="210" t="s">
        <v>175</v>
      </c>
      <c r="G96" s="211">
        <v>15000</v>
      </c>
      <c r="H96" s="214">
        <v>0</v>
      </c>
      <c r="I96" s="214">
        <v>25</v>
      </c>
      <c r="J96" s="214">
        <v>430.5</v>
      </c>
      <c r="K96" s="214">
        <v>456</v>
      </c>
      <c r="L96" s="212">
        <v>0</v>
      </c>
      <c r="M96" s="213">
        <f t="shared" si="14"/>
        <v>911.5</v>
      </c>
      <c r="N96" s="214">
        <f t="shared" si="13"/>
        <v>14088.5</v>
      </c>
    </row>
    <row r="97" spans="1:16" ht="33.75" customHeight="1" x14ac:dyDescent="0.5">
      <c r="A97" s="209">
        <v>90</v>
      </c>
      <c r="B97" s="210" t="s">
        <v>384</v>
      </c>
      <c r="C97" s="210" t="s">
        <v>192</v>
      </c>
      <c r="D97" s="210" t="s">
        <v>62</v>
      </c>
      <c r="E97" s="210" t="s">
        <v>19</v>
      </c>
      <c r="F97" s="210" t="s">
        <v>176</v>
      </c>
      <c r="G97" s="211">
        <v>15000</v>
      </c>
      <c r="H97" s="214">
        <v>0</v>
      </c>
      <c r="I97" s="214">
        <v>25</v>
      </c>
      <c r="J97" s="214">
        <v>430.5</v>
      </c>
      <c r="K97" s="214">
        <v>456</v>
      </c>
      <c r="L97" s="212">
        <v>0</v>
      </c>
      <c r="M97" s="213">
        <f t="shared" ref="M97" si="15">+H97+I97+J97+K97+L97</f>
        <v>911.5</v>
      </c>
      <c r="N97" s="214">
        <f t="shared" ref="N97" si="16">+G97-M97</f>
        <v>14088.5</v>
      </c>
    </row>
    <row r="98" spans="1:16" ht="33.75" customHeight="1" x14ac:dyDescent="0.5">
      <c r="A98" s="209">
        <v>91</v>
      </c>
      <c r="B98" s="210" t="s">
        <v>385</v>
      </c>
      <c r="C98" s="210" t="s">
        <v>192</v>
      </c>
      <c r="D98" s="210" t="s">
        <v>62</v>
      </c>
      <c r="E98" s="210" t="s">
        <v>19</v>
      </c>
      <c r="F98" s="210" t="s">
        <v>176</v>
      </c>
      <c r="G98" s="211">
        <v>15000</v>
      </c>
      <c r="H98" s="214">
        <v>0</v>
      </c>
      <c r="I98" s="214">
        <v>25</v>
      </c>
      <c r="J98" s="214">
        <v>430.5</v>
      </c>
      <c r="K98" s="214">
        <v>456</v>
      </c>
      <c r="L98" s="212">
        <v>0</v>
      </c>
      <c r="M98" s="213">
        <f t="shared" ref="M98" si="17">+H98+I98+J98+K98+L98</f>
        <v>911.5</v>
      </c>
      <c r="N98" s="214">
        <f t="shared" ref="N98" si="18">+G98-M98</f>
        <v>14088.5</v>
      </c>
    </row>
    <row r="99" spans="1:16" ht="33.75" customHeight="1" x14ac:dyDescent="0.5">
      <c r="A99" s="209">
        <v>92</v>
      </c>
      <c r="B99" s="210" t="s">
        <v>386</v>
      </c>
      <c r="C99" s="210" t="s">
        <v>192</v>
      </c>
      <c r="D99" s="210" t="s">
        <v>62</v>
      </c>
      <c r="E99" s="210" t="s">
        <v>19</v>
      </c>
      <c r="F99" s="210" t="s">
        <v>175</v>
      </c>
      <c r="G99" s="211">
        <v>15000</v>
      </c>
      <c r="H99" s="214">
        <v>0</v>
      </c>
      <c r="I99" s="214">
        <v>25</v>
      </c>
      <c r="J99" s="214">
        <v>430.5</v>
      </c>
      <c r="K99" s="214">
        <v>456</v>
      </c>
      <c r="L99" s="212">
        <v>0</v>
      </c>
      <c r="M99" s="213">
        <f t="shared" ref="M99" si="19">+H99+I99+J99+K99+L99</f>
        <v>911.5</v>
      </c>
      <c r="N99" s="214">
        <f t="shared" ref="N99:N100" si="20">+G99-M99</f>
        <v>14088.5</v>
      </c>
    </row>
    <row r="100" spans="1:16" ht="33.75" customHeight="1" x14ac:dyDescent="0.5">
      <c r="A100" s="209">
        <v>93</v>
      </c>
      <c r="B100" s="210" t="s">
        <v>402</v>
      </c>
      <c r="C100" s="210" t="s">
        <v>192</v>
      </c>
      <c r="D100" s="210" t="s">
        <v>77</v>
      </c>
      <c r="E100" s="210" t="s">
        <v>19</v>
      </c>
      <c r="F100" s="210" t="s">
        <v>176</v>
      </c>
      <c r="G100" s="211">
        <v>15000</v>
      </c>
      <c r="H100" s="214">
        <v>0</v>
      </c>
      <c r="I100" s="214">
        <v>25</v>
      </c>
      <c r="J100" s="214">
        <v>430.5</v>
      </c>
      <c r="K100" s="214">
        <v>456</v>
      </c>
      <c r="L100" s="212">
        <v>0</v>
      </c>
      <c r="M100" s="213">
        <v>911.5</v>
      </c>
      <c r="N100" s="214">
        <f t="shared" si="20"/>
        <v>14088.5</v>
      </c>
    </row>
    <row r="101" spans="1:16" ht="33.75" customHeight="1" x14ac:dyDescent="0.5">
      <c r="A101" s="209">
        <v>94</v>
      </c>
      <c r="B101" s="210" t="s">
        <v>90</v>
      </c>
      <c r="C101" s="210" t="s">
        <v>192</v>
      </c>
      <c r="D101" s="210" t="s">
        <v>77</v>
      </c>
      <c r="E101" s="210" t="s">
        <v>19</v>
      </c>
      <c r="F101" s="210" t="s">
        <v>176</v>
      </c>
      <c r="G101" s="218">
        <v>12000</v>
      </c>
      <c r="H101" s="214">
        <v>0</v>
      </c>
      <c r="I101" s="214">
        <v>25</v>
      </c>
      <c r="J101" s="214">
        <v>344.4</v>
      </c>
      <c r="K101" s="214">
        <v>364.8</v>
      </c>
      <c r="L101" s="212">
        <v>5030</v>
      </c>
      <c r="M101" s="214">
        <f t="shared" si="14"/>
        <v>5764.2</v>
      </c>
      <c r="N101" s="214">
        <f t="shared" si="13"/>
        <v>6235.8</v>
      </c>
    </row>
    <row r="102" spans="1:16" ht="33.75" customHeight="1" x14ac:dyDescent="0.5">
      <c r="A102" s="220" t="s">
        <v>179</v>
      </c>
      <c r="B102" s="221"/>
      <c r="C102" s="221"/>
      <c r="D102" s="221"/>
      <c r="E102" s="221"/>
      <c r="F102" s="222"/>
      <c r="G102" s="223">
        <f t="shared" ref="G102:N102" si="21">SUM(G8:G101)</f>
        <v>3188995.25</v>
      </c>
      <c r="H102" s="224">
        <f t="shared" si="21"/>
        <v>124960.05999999997</v>
      </c>
      <c r="I102" s="224">
        <f t="shared" si="21"/>
        <v>2350</v>
      </c>
      <c r="J102" s="224">
        <f t="shared" si="21"/>
        <v>91524.170000000013</v>
      </c>
      <c r="K102" s="224">
        <f t="shared" si="21"/>
        <v>94924.62000000001</v>
      </c>
      <c r="L102" s="208">
        <f t="shared" si="21"/>
        <v>41849.879999999997</v>
      </c>
      <c r="M102" s="208">
        <f t="shared" si="21"/>
        <v>355608.73</v>
      </c>
      <c r="N102" s="208">
        <f t="shared" si="21"/>
        <v>2833386.5200000009</v>
      </c>
    </row>
    <row r="104" spans="1:16" ht="15" customHeight="1" x14ac:dyDescent="0.35"/>
    <row r="105" spans="1:16" ht="33.75" customHeight="1" thickBot="1" x14ac:dyDescent="0.55000000000000004">
      <c r="A105" s="225"/>
      <c r="B105" s="226"/>
      <c r="C105" s="227"/>
      <c r="D105" s="227"/>
      <c r="E105" s="227"/>
      <c r="F105" s="227"/>
      <c r="G105" s="228"/>
      <c r="H105" s="229"/>
      <c r="I105" s="229"/>
      <c r="J105" s="229"/>
      <c r="K105" s="230"/>
      <c r="L105" s="231"/>
      <c r="M105" s="231"/>
      <c r="N105" s="231"/>
    </row>
    <row r="106" spans="1:16" ht="33.75" customHeight="1" x14ac:dyDescent="0.5">
      <c r="A106" s="225"/>
      <c r="B106" s="232" t="s">
        <v>91</v>
      </c>
      <c r="C106" s="227"/>
      <c r="D106" s="227"/>
      <c r="E106" s="227"/>
      <c r="F106" s="227"/>
      <c r="G106" s="228"/>
      <c r="H106" s="233" t="s">
        <v>92</v>
      </c>
      <c r="I106" s="233"/>
      <c r="J106" s="233"/>
      <c r="K106" s="230"/>
      <c r="L106" s="231"/>
      <c r="M106" s="231"/>
      <c r="N106" s="231"/>
    </row>
    <row r="107" spans="1:16" ht="33.75" customHeight="1" x14ac:dyDescent="0.5">
      <c r="B107" s="232" t="s">
        <v>180</v>
      </c>
      <c r="G107" s="234"/>
      <c r="H107" s="233" t="s">
        <v>93</v>
      </c>
      <c r="I107" s="233"/>
      <c r="J107" s="235"/>
      <c r="L107" s="234"/>
      <c r="M107" s="234"/>
    </row>
    <row r="108" spans="1:16" ht="33.75" customHeight="1" x14ac:dyDescent="0.35">
      <c r="G108" s="234"/>
      <c r="L108" s="234"/>
      <c r="M108" s="234"/>
      <c r="O108" s="237"/>
      <c r="P108" s="237"/>
    </row>
    <row r="109" spans="1:16" ht="33.75" customHeight="1" x14ac:dyDescent="0.35">
      <c r="O109" s="237"/>
      <c r="P109" s="237"/>
    </row>
  </sheetData>
  <mergeCells count="4">
    <mergeCell ref="A3:N3"/>
    <mergeCell ref="A4:N4"/>
    <mergeCell ref="A5:N5"/>
    <mergeCell ref="A1:N1"/>
  </mergeCells>
  <printOptions horizontalCentered="1"/>
  <pageMargins left="0.25" right="0.25" top="0.27" bottom="0.38" header="0.17" footer="0.26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3"/>
  <sheetViews>
    <sheetView view="pageBreakPreview" topLeftCell="A22" zoomScale="51" zoomScaleNormal="51" zoomScaleSheetLayoutView="51" workbookViewId="0">
      <selection activeCell="H9" sqref="H9:H10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71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2.140625" style="197" customWidth="1"/>
    <col min="8" max="8" width="22" customWidth="1"/>
    <col min="9" max="9" width="17.140625" customWidth="1"/>
    <col min="10" max="10" width="21.5703125" customWidth="1"/>
    <col min="11" max="11" width="22" customWidth="1"/>
    <col min="12" max="12" width="24.7109375" style="92" customWidth="1"/>
    <col min="13" max="13" width="33.7109375" style="92" customWidth="1"/>
    <col min="14" max="14" width="42.85546875" style="92" customWidth="1"/>
  </cols>
  <sheetData>
    <row r="1" spans="1:14" s="261" customFormat="1" ht="46.5" customHeight="1" x14ac:dyDescent="0.5"/>
    <row r="2" spans="1:14" ht="30" customHeight="1" x14ac:dyDescent="0.25">
      <c r="A2" s="125"/>
      <c r="B2" s="67"/>
      <c r="C2" s="2"/>
      <c r="D2" s="2"/>
      <c r="E2" s="2"/>
      <c r="F2" s="2"/>
      <c r="G2" s="185"/>
      <c r="H2" s="2"/>
      <c r="I2" s="2"/>
      <c r="J2" s="2"/>
      <c r="K2" s="2"/>
      <c r="L2" s="88"/>
      <c r="M2" s="88"/>
      <c r="N2" s="88"/>
    </row>
    <row r="3" spans="1:14" ht="9" customHeight="1" x14ac:dyDescent="0.25">
      <c r="A3" s="126"/>
      <c r="B3" s="105"/>
      <c r="C3" s="88"/>
      <c r="D3" s="88"/>
      <c r="E3" s="88"/>
      <c r="F3" s="88"/>
      <c r="G3" s="185"/>
      <c r="H3" s="88"/>
      <c r="I3" s="88"/>
      <c r="J3" s="88"/>
      <c r="K3" s="88"/>
      <c r="L3" s="88"/>
      <c r="M3" s="88"/>
      <c r="N3" s="88"/>
    </row>
    <row r="4" spans="1:14" ht="21.75" customHeight="1" x14ac:dyDescent="0.25">
      <c r="A4" s="259" t="s">
        <v>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</row>
    <row r="5" spans="1:14" ht="31.5" customHeight="1" x14ac:dyDescent="0.25">
      <c r="A5" s="260" t="s">
        <v>405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4" ht="36" customHeight="1" x14ac:dyDescent="0.25">
      <c r="A6" s="259" t="s">
        <v>309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</row>
    <row r="7" spans="1:14" ht="28.5" customHeight="1" x14ac:dyDescent="0.45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14" ht="46.5" customHeight="1" x14ac:dyDescent="0.45">
      <c r="A8" s="35" t="s">
        <v>1</v>
      </c>
      <c r="B8" s="35" t="s">
        <v>2</v>
      </c>
      <c r="C8" s="6" t="s">
        <v>3</v>
      </c>
      <c r="D8" s="6" t="s">
        <v>4</v>
      </c>
      <c r="E8" s="144" t="s">
        <v>5</v>
      </c>
      <c r="F8" s="144" t="s">
        <v>174</v>
      </c>
      <c r="G8" s="186" t="s">
        <v>178</v>
      </c>
      <c r="H8" s="145" t="s">
        <v>6</v>
      </c>
      <c r="I8" s="144" t="s">
        <v>7</v>
      </c>
      <c r="J8" s="145" t="s">
        <v>8</v>
      </c>
      <c r="K8" s="144" t="s">
        <v>9</v>
      </c>
      <c r="L8" s="7" t="s">
        <v>10</v>
      </c>
      <c r="M8" s="7" t="s">
        <v>11</v>
      </c>
      <c r="N8" s="184" t="s">
        <v>12</v>
      </c>
    </row>
    <row r="9" spans="1:14" ht="34.5" customHeight="1" x14ac:dyDescent="0.45">
      <c r="A9" s="139" t="s">
        <v>310</v>
      </c>
      <c r="B9" s="120" t="s">
        <v>20</v>
      </c>
      <c r="C9" s="98" t="s">
        <v>215</v>
      </c>
      <c r="D9" s="98" t="s">
        <v>24</v>
      </c>
      <c r="E9" s="99" t="s">
        <v>185</v>
      </c>
      <c r="F9" s="99" t="s">
        <v>176</v>
      </c>
      <c r="G9" s="187">
        <v>100000</v>
      </c>
      <c r="H9" s="248">
        <v>11676.57</v>
      </c>
      <c r="I9" s="182">
        <v>25</v>
      </c>
      <c r="J9" s="182">
        <v>2870</v>
      </c>
      <c r="K9" s="182">
        <v>3040</v>
      </c>
      <c r="L9" s="175">
        <v>1715.46</v>
      </c>
      <c r="M9" s="175">
        <f t="shared" ref="M9:M41" si="0">+H9+I9+J9+K9+L9</f>
        <v>19327.03</v>
      </c>
      <c r="N9" s="176">
        <f t="shared" ref="N9:N19" si="1">+G9-M9</f>
        <v>80672.97</v>
      </c>
    </row>
    <row r="10" spans="1:14" s="94" customFormat="1" ht="34.5" customHeight="1" x14ac:dyDescent="0.45">
      <c r="A10" s="139" t="s">
        <v>311</v>
      </c>
      <c r="B10" s="103" t="s">
        <v>17</v>
      </c>
      <c r="C10" s="101" t="s">
        <v>221</v>
      </c>
      <c r="D10" s="103" t="s">
        <v>25</v>
      </c>
      <c r="E10" s="101" t="s">
        <v>185</v>
      </c>
      <c r="F10" s="101" t="s">
        <v>175</v>
      </c>
      <c r="G10" s="188">
        <v>100000</v>
      </c>
      <c r="H10" s="249">
        <v>12105.44</v>
      </c>
      <c r="I10" s="104">
        <v>25</v>
      </c>
      <c r="J10" s="104">
        <v>2870</v>
      </c>
      <c r="K10" s="104">
        <v>3040</v>
      </c>
      <c r="L10" s="177">
        <v>0</v>
      </c>
      <c r="M10" s="177">
        <f t="shared" si="0"/>
        <v>18040.440000000002</v>
      </c>
      <c r="N10" s="178">
        <f t="shared" si="1"/>
        <v>81959.56</v>
      </c>
    </row>
    <row r="11" spans="1:14" ht="34.5" customHeight="1" x14ac:dyDescent="0.45">
      <c r="A11" s="139" t="s">
        <v>312</v>
      </c>
      <c r="B11" s="122" t="s">
        <v>233</v>
      </c>
      <c r="C11" s="99" t="s">
        <v>234</v>
      </c>
      <c r="D11" s="99" t="s">
        <v>25</v>
      </c>
      <c r="E11" s="99" t="s">
        <v>185</v>
      </c>
      <c r="F11" s="99" t="s">
        <v>175</v>
      </c>
      <c r="G11" s="189">
        <v>90000</v>
      </c>
      <c r="H11" s="181">
        <v>9753.19</v>
      </c>
      <c r="I11" s="182">
        <v>25</v>
      </c>
      <c r="J11" s="182">
        <v>2583</v>
      </c>
      <c r="K11" s="182">
        <v>2736</v>
      </c>
      <c r="L11" s="175">
        <v>0</v>
      </c>
      <c r="M11" s="175">
        <f>+H11+I11+J11+K11+L11</f>
        <v>15097.19</v>
      </c>
      <c r="N11" s="32">
        <f>+G11-M11</f>
        <v>74902.81</v>
      </c>
    </row>
    <row r="12" spans="1:14" ht="34.5" customHeight="1" x14ac:dyDescent="0.45">
      <c r="A12" s="139" t="s">
        <v>313</v>
      </c>
      <c r="B12" s="120" t="s">
        <v>22</v>
      </c>
      <c r="C12" s="99" t="s">
        <v>193</v>
      </c>
      <c r="D12" s="99" t="s">
        <v>24</v>
      </c>
      <c r="E12" s="99" t="s">
        <v>185</v>
      </c>
      <c r="F12" s="99" t="s">
        <v>176</v>
      </c>
      <c r="G12" s="187">
        <v>85000</v>
      </c>
      <c r="H12" s="181">
        <v>8577.06</v>
      </c>
      <c r="I12" s="182">
        <v>25</v>
      </c>
      <c r="J12" s="182">
        <v>2439.5</v>
      </c>
      <c r="K12" s="182">
        <v>2584</v>
      </c>
      <c r="L12" s="175">
        <v>0</v>
      </c>
      <c r="M12" s="175">
        <f t="shared" si="0"/>
        <v>13625.56</v>
      </c>
      <c r="N12" s="32">
        <f t="shared" si="1"/>
        <v>71374.44</v>
      </c>
    </row>
    <row r="13" spans="1:14" ht="34.5" customHeight="1" x14ac:dyDescent="0.45">
      <c r="A13" s="139" t="s">
        <v>314</v>
      </c>
      <c r="B13" s="122" t="s">
        <v>27</v>
      </c>
      <c r="C13" s="99" t="s">
        <v>199</v>
      </c>
      <c r="D13" s="99" t="s">
        <v>24</v>
      </c>
      <c r="E13" s="99" t="s">
        <v>185</v>
      </c>
      <c r="F13" s="99" t="s">
        <v>176</v>
      </c>
      <c r="G13" s="189">
        <v>70000</v>
      </c>
      <c r="H13" s="181">
        <v>4682.2700000000004</v>
      </c>
      <c r="I13" s="182">
        <v>25</v>
      </c>
      <c r="J13" s="182">
        <v>2009</v>
      </c>
      <c r="K13" s="182">
        <v>2128</v>
      </c>
      <c r="L13" s="175">
        <v>3430.92</v>
      </c>
      <c r="M13" s="175">
        <f t="shared" si="0"/>
        <v>12275.19</v>
      </c>
      <c r="N13" s="32">
        <f t="shared" si="1"/>
        <v>57724.81</v>
      </c>
    </row>
    <row r="14" spans="1:14" ht="34.5" customHeight="1" x14ac:dyDescent="0.5">
      <c r="A14" s="139" t="s">
        <v>315</v>
      </c>
      <c r="B14" s="210" t="s">
        <v>28</v>
      </c>
      <c r="C14" s="210" t="s">
        <v>228</v>
      </c>
      <c r="D14" s="99" t="s">
        <v>24</v>
      </c>
      <c r="E14" s="99" t="s">
        <v>185</v>
      </c>
      <c r="F14" s="210" t="s">
        <v>175</v>
      </c>
      <c r="G14" s="211">
        <v>70000</v>
      </c>
      <c r="H14" s="181">
        <v>5368.45</v>
      </c>
      <c r="I14" s="182">
        <v>25</v>
      </c>
      <c r="J14" s="182">
        <v>2009</v>
      </c>
      <c r="K14" s="182">
        <v>2128</v>
      </c>
      <c r="L14" s="175">
        <v>0</v>
      </c>
      <c r="M14" s="175">
        <f t="shared" si="0"/>
        <v>9530.4500000000007</v>
      </c>
      <c r="N14" s="32">
        <f t="shared" si="1"/>
        <v>60469.55</v>
      </c>
    </row>
    <row r="15" spans="1:14" ht="34.5" customHeight="1" x14ac:dyDescent="0.45">
      <c r="A15" s="139" t="s">
        <v>316</v>
      </c>
      <c r="B15" s="122" t="s">
        <v>30</v>
      </c>
      <c r="C15" s="99" t="s">
        <v>198</v>
      </c>
      <c r="D15" s="99" t="s">
        <v>25</v>
      </c>
      <c r="E15" s="99" t="s">
        <v>185</v>
      </c>
      <c r="F15" s="99" t="s">
        <v>175</v>
      </c>
      <c r="G15" s="187">
        <v>65000</v>
      </c>
      <c r="H15" s="181">
        <v>4427.55</v>
      </c>
      <c r="I15" s="182">
        <v>25</v>
      </c>
      <c r="J15" s="182">
        <v>1865.5</v>
      </c>
      <c r="K15" s="182">
        <v>1976</v>
      </c>
      <c r="L15" s="175">
        <v>0</v>
      </c>
      <c r="M15" s="175">
        <f t="shared" si="0"/>
        <v>8294.0499999999993</v>
      </c>
      <c r="N15" s="32">
        <f t="shared" si="1"/>
        <v>56705.95</v>
      </c>
    </row>
    <row r="16" spans="1:14" ht="34.5" customHeight="1" x14ac:dyDescent="0.45">
      <c r="A16" s="139" t="s">
        <v>317</v>
      </c>
      <c r="B16" s="123" t="s">
        <v>40</v>
      </c>
      <c r="C16" s="99" t="s">
        <v>200</v>
      </c>
      <c r="D16" s="99" t="s">
        <v>24</v>
      </c>
      <c r="E16" s="99" t="s">
        <v>185</v>
      </c>
      <c r="F16" s="99" t="s">
        <v>176</v>
      </c>
      <c r="G16" s="187">
        <v>60000</v>
      </c>
      <c r="H16" s="181">
        <v>3486.65</v>
      </c>
      <c r="I16" s="182">
        <v>25</v>
      </c>
      <c r="J16" s="182">
        <v>1722</v>
      </c>
      <c r="K16" s="182">
        <v>1824</v>
      </c>
      <c r="L16" s="175">
        <v>0</v>
      </c>
      <c r="M16" s="175">
        <f t="shared" si="0"/>
        <v>7057.65</v>
      </c>
      <c r="N16" s="32">
        <f t="shared" si="1"/>
        <v>52942.35</v>
      </c>
    </row>
    <row r="17" spans="1:14" ht="34.5" customHeight="1" x14ac:dyDescent="0.45">
      <c r="A17" s="139" t="s">
        <v>318</v>
      </c>
      <c r="B17" s="123" t="s">
        <v>377</v>
      </c>
      <c r="C17" s="99" t="s">
        <v>193</v>
      </c>
      <c r="D17" s="99" t="s">
        <v>36</v>
      </c>
      <c r="E17" s="99" t="s">
        <v>185</v>
      </c>
      <c r="F17" s="99" t="s">
        <v>176</v>
      </c>
      <c r="G17" s="187">
        <v>60000</v>
      </c>
      <c r="H17" s="181">
        <v>3486.65</v>
      </c>
      <c r="I17" s="182">
        <v>25</v>
      </c>
      <c r="J17" s="182">
        <v>1722</v>
      </c>
      <c r="K17" s="182">
        <v>1824</v>
      </c>
      <c r="L17" s="175">
        <v>0</v>
      </c>
      <c r="M17" s="175">
        <f t="shared" ref="M17" si="2">+H17+I17+J17+K17+L17</f>
        <v>7057.65</v>
      </c>
      <c r="N17" s="32">
        <f t="shared" ref="N17" si="3">+G17-M17</f>
        <v>52942.35</v>
      </c>
    </row>
    <row r="18" spans="1:14" ht="34.5" customHeight="1" x14ac:dyDescent="0.45">
      <c r="A18" s="139" t="s">
        <v>319</v>
      </c>
      <c r="B18" s="123" t="s">
        <v>307</v>
      </c>
      <c r="C18" s="99" t="s">
        <v>196</v>
      </c>
      <c r="D18" s="99" t="s">
        <v>25</v>
      </c>
      <c r="E18" s="99" t="s">
        <v>185</v>
      </c>
      <c r="F18" s="99" t="s">
        <v>175</v>
      </c>
      <c r="G18" s="187">
        <v>60000</v>
      </c>
      <c r="H18" s="181">
        <v>3486.65</v>
      </c>
      <c r="I18" s="182">
        <v>25</v>
      </c>
      <c r="J18" s="182">
        <v>1722</v>
      </c>
      <c r="K18" s="182">
        <v>1824</v>
      </c>
      <c r="L18" s="175">
        <v>0</v>
      </c>
      <c r="M18" s="175">
        <f t="shared" si="0"/>
        <v>7057.65</v>
      </c>
      <c r="N18" s="32">
        <f t="shared" si="1"/>
        <v>52942.35</v>
      </c>
    </row>
    <row r="19" spans="1:14" ht="34.5" customHeight="1" x14ac:dyDescent="0.45">
      <c r="A19" s="139" t="s">
        <v>320</v>
      </c>
      <c r="B19" s="123" t="s">
        <v>396</v>
      </c>
      <c r="C19" s="99" t="s">
        <v>397</v>
      </c>
      <c r="D19" s="99" t="s">
        <v>25</v>
      </c>
      <c r="E19" s="99" t="s">
        <v>185</v>
      </c>
      <c r="F19" s="99" t="s">
        <v>175</v>
      </c>
      <c r="G19" s="187">
        <v>50000</v>
      </c>
      <c r="H19" s="181">
        <v>1854</v>
      </c>
      <c r="I19" s="182">
        <v>25</v>
      </c>
      <c r="J19" s="182">
        <v>1435</v>
      </c>
      <c r="K19" s="182">
        <v>1520</v>
      </c>
      <c r="L19" s="175">
        <v>0</v>
      </c>
      <c r="M19" s="175">
        <f t="shared" si="0"/>
        <v>4834</v>
      </c>
      <c r="N19" s="32">
        <f t="shared" si="1"/>
        <v>45166</v>
      </c>
    </row>
    <row r="20" spans="1:14" ht="34.5" customHeight="1" x14ac:dyDescent="0.45">
      <c r="A20" s="139" t="s">
        <v>321</v>
      </c>
      <c r="B20" s="129" t="s">
        <v>225</v>
      </c>
      <c r="C20" s="99" t="s">
        <v>196</v>
      </c>
      <c r="D20" s="99" t="s">
        <v>286</v>
      </c>
      <c r="E20" s="99" t="s">
        <v>185</v>
      </c>
      <c r="F20" s="99" t="s">
        <v>176</v>
      </c>
      <c r="G20" s="187">
        <v>48000</v>
      </c>
      <c r="H20" s="181">
        <v>1571.73</v>
      </c>
      <c r="I20" s="182">
        <v>25</v>
      </c>
      <c r="J20" s="182">
        <v>1377.6</v>
      </c>
      <c r="K20" s="182">
        <v>1459.2</v>
      </c>
      <c r="L20" s="175">
        <v>0</v>
      </c>
      <c r="M20" s="175">
        <f t="shared" si="0"/>
        <v>4433.53</v>
      </c>
      <c r="N20" s="32">
        <f t="shared" ref="N20:N26" si="4">+G20-M20</f>
        <v>43566.47</v>
      </c>
    </row>
    <row r="21" spans="1:14" ht="34.5" customHeight="1" x14ac:dyDescent="0.45">
      <c r="A21" s="139" t="s">
        <v>322</v>
      </c>
      <c r="B21" s="123" t="s">
        <v>41</v>
      </c>
      <c r="C21" s="99" t="s">
        <v>216</v>
      </c>
      <c r="D21" s="99" t="s">
        <v>227</v>
      </c>
      <c r="E21" s="99" t="s">
        <v>185</v>
      </c>
      <c r="F21" s="99" t="s">
        <v>175</v>
      </c>
      <c r="G21" s="187">
        <v>45000</v>
      </c>
      <c r="H21" s="181">
        <v>1148.33</v>
      </c>
      <c r="I21" s="182">
        <v>25</v>
      </c>
      <c r="J21" s="182">
        <v>1291.5</v>
      </c>
      <c r="K21" s="182">
        <v>1368</v>
      </c>
      <c r="L21" s="175">
        <v>0</v>
      </c>
      <c r="M21" s="175">
        <f t="shared" si="0"/>
        <v>3832.83</v>
      </c>
      <c r="N21" s="32">
        <f t="shared" si="4"/>
        <v>41167.17</v>
      </c>
    </row>
    <row r="22" spans="1:14" ht="34.5" customHeight="1" x14ac:dyDescent="0.45">
      <c r="A22" s="139" t="s">
        <v>323</v>
      </c>
      <c r="B22" s="101" t="s">
        <v>42</v>
      </c>
      <c r="C22" s="101" t="s">
        <v>195</v>
      </c>
      <c r="D22" s="101" t="s">
        <v>295</v>
      </c>
      <c r="E22" s="99" t="s">
        <v>185</v>
      </c>
      <c r="F22" s="101" t="s">
        <v>176</v>
      </c>
      <c r="G22" s="187">
        <v>45000</v>
      </c>
      <c r="H22" s="181">
        <v>1148.33</v>
      </c>
      <c r="I22" s="104">
        <v>25</v>
      </c>
      <c r="J22" s="104">
        <v>1291.5</v>
      </c>
      <c r="K22" s="104">
        <v>1368</v>
      </c>
      <c r="L22" s="179">
        <v>0</v>
      </c>
      <c r="M22" s="179">
        <f t="shared" si="0"/>
        <v>3832.83</v>
      </c>
      <c r="N22" s="32">
        <f t="shared" si="4"/>
        <v>41167.17</v>
      </c>
    </row>
    <row r="23" spans="1:14" ht="34.5" customHeight="1" x14ac:dyDescent="0.45">
      <c r="A23" s="139" t="s">
        <v>324</v>
      </c>
      <c r="B23" s="123" t="s">
        <v>278</v>
      </c>
      <c r="C23" s="99" t="s">
        <v>279</v>
      </c>
      <c r="D23" s="99" t="s">
        <v>47</v>
      </c>
      <c r="E23" s="99" t="s">
        <v>185</v>
      </c>
      <c r="F23" s="99" t="s">
        <v>175</v>
      </c>
      <c r="G23" s="187">
        <v>45000</v>
      </c>
      <c r="H23" s="181">
        <v>1148.33</v>
      </c>
      <c r="I23" s="182">
        <v>25</v>
      </c>
      <c r="J23" s="182">
        <v>1291.5</v>
      </c>
      <c r="K23" s="182">
        <v>1368</v>
      </c>
      <c r="L23" s="175">
        <v>0</v>
      </c>
      <c r="M23" s="175">
        <f>+H23+I23+J23+K23+L23</f>
        <v>3832.83</v>
      </c>
      <c r="N23" s="32">
        <f t="shared" ref="N23" si="5">+G23-M23</f>
        <v>41167.17</v>
      </c>
    </row>
    <row r="24" spans="1:14" ht="34.5" customHeight="1" x14ac:dyDescent="0.45">
      <c r="A24" s="139" t="s">
        <v>325</v>
      </c>
      <c r="B24" s="123" t="s">
        <v>387</v>
      </c>
      <c r="C24" s="99" t="s">
        <v>199</v>
      </c>
      <c r="D24" s="99" t="s">
        <v>388</v>
      </c>
      <c r="E24" s="99" t="s">
        <v>185</v>
      </c>
      <c r="F24" s="99" t="s">
        <v>175</v>
      </c>
      <c r="G24" s="187">
        <v>45000</v>
      </c>
      <c r="H24" s="181">
        <v>1148.33</v>
      </c>
      <c r="I24" s="182">
        <v>25</v>
      </c>
      <c r="J24" s="182">
        <v>1291.5</v>
      </c>
      <c r="K24" s="182">
        <v>1368</v>
      </c>
      <c r="L24" s="175">
        <v>0</v>
      </c>
      <c r="M24" s="175">
        <f>+H24+I24+J24+K24+L24</f>
        <v>3832.83</v>
      </c>
      <c r="N24" s="32">
        <f t="shared" si="4"/>
        <v>41167.17</v>
      </c>
    </row>
    <row r="25" spans="1:14" ht="34.5" customHeight="1" x14ac:dyDescent="0.45">
      <c r="A25" s="139" t="s">
        <v>326</v>
      </c>
      <c r="B25" s="122" t="s">
        <v>226</v>
      </c>
      <c r="C25" s="99" t="s">
        <v>193</v>
      </c>
      <c r="D25" s="99" t="s">
        <v>36</v>
      </c>
      <c r="E25" s="99" t="s">
        <v>185</v>
      </c>
      <c r="F25" s="99" t="s">
        <v>176</v>
      </c>
      <c r="G25" s="187">
        <v>45000</v>
      </c>
      <c r="H25" s="181">
        <v>1148.33</v>
      </c>
      <c r="I25" s="182">
        <v>25</v>
      </c>
      <c r="J25" s="182">
        <v>1291.5</v>
      </c>
      <c r="K25" s="182">
        <v>1368</v>
      </c>
      <c r="L25" s="175">
        <v>0</v>
      </c>
      <c r="M25" s="175">
        <f>+H25+I25+J25+K25+L25</f>
        <v>3832.83</v>
      </c>
      <c r="N25" s="32">
        <f t="shared" ref="N25" si="6">+G25-M25</f>
        <v>41167.17</v>
      </c>
    </row>
    <row r="26" spans="1:14" ht="34.5" customHeight="1" x14ac:dyDescent="0.45">
      <c r="A26" s="139" t="s">
        <v>327</v>
      </c>
      <c r="B26" s="122" t="s">
        <v>217</v>
      </c>
      <c r="C26" s="99" t="s">
        <v>216</v>
      </c>
      <c r="D26" s="99" t="s">
        <v>36</v>
      </c>
      <c r="E26" s="99" t="s">
        <v>185</v>
      </c>
      <c r="F26" s="99" t="s">
        <v>175</v>
      </c>
      <c r="G26" s="187">
        <v>40000</v>
      </c>
      <c r="H26" s="181">
        <v>442.65</v>
      </c>
      <c r="I26" s="182">
        <v>25</v>
      </c>
      <c r="J26" s="182">
        <v>1148</v>
      </c>
      <c r="K26" s="182">
        <v>1216</v>
      </c>
      <c r="L26" s="175">
        <v>0</v>
      </c>
      <c r="M26" s="175">
        <f t="shared" si="0"/>
        <v>2831.65</v>
      </c>
      <c r="N26" s="32">
        <f t="shared" si="4"/>
        <v>37168.35</v>
      </c>
    </row>
    <row r="27" spans="1:14" ht="34.5" customHeight="1" x14ac:dyDescent="0.45">
      <c r="A27" s="139" t="s">
        <v>328</v>
      </c>
      <c r="B27" s="122" t="s">
        <v>235</v>
      </c>
      <c r="C27" s="99" t="s">
        <v>236</v>
      </c>
      <c r="D27" s="99" t="s">
        <v>241</v>
      </c>
      <c r="E27" s="99" t="s">
        <v>185</v>
      </c>
      <c r="F27" s="99" t="s">
        <v>176</v>
      </c>
      <c r="G27" s="189">
        <v>40000</v>
      </c>
      <c r="H27" s="181">
        <v>185.33</v>
      </c>
      <c r="I27" s="182">
        <v>25</v>
      </c>
      <c r="J27" s="182">
        <v>1148</v>
      </c>
      <c r="K27" s="182">
        <v>1216</v>
      </c>
      <c r="L27" s="175">
        <v>1715.46</v>
      </c>
      <c r="M27" s="175">
        <f t="shared" ref="M27:M36" si="7">+H27+I27+J27+K27+L27</f>
        <v>4289.79</v>
      </c>
      <c r="N27" s="32">
        <f t="shared" ref="N27:N37" si="8">+G27-M27</f>
        <v>35710.21</v>
      </c>
    </row>
    <row r="28" spans="1:14" ht="34.5" customHeight="1" x14ac:dyDescent="0.45">
      <c r="A28" s="139" t="s">
        <v>329</v>
      </c>
      <c r="B28" s="122" t="s">
        <v>237</v>
      </c>
      <c r="C28" s="99" t="s">
        <v>238</v>
      </c>
      <c r="D28" s="99" t="s">
        <v>239</v>
      </c>
      <c r="E28" s="99" t="s">
        <v>185</v>
      </c>
      <c r="F28" s="99" t="s">
        <v>175</v>
      </c>
      <c r="G28" s="189">
        <v>40000</v>
      </c>
      <c r="H28" s="181">
        <v>442.65</v>
      </c>
      <c r="I28" s="182">
        <v>25</v>
      </c>
      <c r="J28" s="182">
        <v>1148</v>
      </c>
      <c r="K28" s="182">
        <v>1216</v>
      </c>
      <c r="L28" s="175">
        <v>0</v>
      </c>
      <c r="M28" s="175">
        <f t="shared" si="7"/>
        <v>2831.65</v>
      </c>
      <c r="N28" s="32">
        <f t="shared" si="8"/>
        <v>37168.35</v>
      </c>
    </row>
    <row r="29" spans="1:14" ht="34.5" customHeight="1" x14ac:dyDescent="0.45">
      <c r="A29" s="139" t="s">
        <v>330</v>
      </c>
      <c r="B29" s="122" t="s">
        <v>264</v>
      </c>
      <c r="C29" s="99" t="s">
        <v>197</v>
      </c>
      <c r="D29" s="99" t="s">
        <v>239</v>
      </c>
      <c r="E29" s="99" t="s">
        <v>185</v>
      </c>
      <c r="F29" s="99" t="s">
        <v>175</v>
      </c>
      <c r="G29" s="189">
        <v>40000</v>
      </c>
      <c r="H29" s="181">
        <v>442.65</v>
      </c>
      <c r="I29" s="182">
        <v>25</v>
      </c>
      <c r="J29" s="182">
        <v>1148</v>
      </c>
      <c r="K29" s="182">
        <v>1216</v>
      </c>
      <c r="L29" s="175">
        <v>0</v>
      </c>
      <c r="M29" s="175">
        <f t="shared" si="7"/>
        <v>2831.65</v>
      </c>
      <c r="N29" s="32">
        <f t="shared" si="8"/>
        <v>37168.35</v>
      </c>
    </row>
    <row r="30" spans="1:14" ht="34.5" customHeight="1" x14ac:dyDescent="0.45">
      <c r="A30" s="139" t="s">
        <v>331</v>
      </c>
      <c r="B30" s="122" t="s">
        <v>182</v>
      </c>
      <c r="C30" s="99" t="s">
        <v>198</v>
      </c>
      <c r="D30" s="99" t="s">
        <v>171</v>
      </c>
      <c r="E30" s="99" t="s">
        <v>185</v>
      </c>
      <c r="F30" s="99" t="s">
        <v>175</v>
      </c>
      <c r="G30" s="187">
        <v>40000</v>
      </c>
      <c r="H30" s="181">
        <v>442.65</v>
      </c>
      <c r="I30" s="182">
        <v>25</v>
      </c>
      <c r="J30" s="182">
        <v>1148</v>
      </c>
      <c r="K30" s="182">
        <v>1216</v>
      </c>
      <c r="L30" s="175">
        <v>0</v>
      </c>
      <c r="M30" s="175">
        <f t="shared" si="7"/>
        <v>2831.65</v>
      </c>
      <c r="N30" s="32">
        <f t="shared" si="8"/>
        <v>37168.35</v>
      </c>
    </row>
    <row r="31" spans="1:14" ht="34.5" customHeight="1" x14ac:dyDescent="0.45">
      <c r="A31" s="139" t="s">
        <v>332</v>
      </c>
      <c r="B31" s="122" t="s">
        <v>368</v>
      </c>
      <c r="C31" s="99" t="s">
        <v>369</v>
      </c>
      <c r="D31" s="99" t="s">
        <v>154</v>
      </c>
      <c r="E31" s="99" t="s">
        <v>185</v>
      </c>
      <c r="F31" s="99" t="s">
        <v>176</v>
      </c>
      <c r="G31" s="187">
        <v>40000</v>
      </c>
      <c r="H31" s="181">
        <v>442.65</v>
      </c>
      <c r="I31" s="182">
        <v>25</v>
      </c>
      <c r="J31" s="182">
        <v>1148</v>
      </c>
      <c r="K31" s="182">
        <v>1216</v>
      </c>
      <c r="L31" s="175">
        <v>0</v>
      </c>
      <c r="M31" s="175">
        <f t="shared" si="7"/>
        <v>2831.65</v>
      </c>
      <c r="N31" s="32">
        <f t="shared" si="8"/>
        <v>37168.35</v>
      </c>
    </row>
    <row r="32" spans="1:14" s="142" customFormat="1" ht="34.5" customHeight="1" x14ac:dyDescent="0.45">
      <c r="A32" s="139" t="s">
        <v>333</v>
      </c>
      <c r="B32" s="122" t="s">
        <v>370</v>
      </c>
      <c r="C32" s="99" t="s">
        <v>369</v>
      </c>
      <c r="D32" s="99" t="s">
        <v>154</v>
      </c>
      <c r="E32" s="99" t="s">
        <v>185</v>
      </c>
      <c r="F32" s="99" t="s">
        <v>176</v>
      </c>
      <c r="G32" s="187">
        <v>40000</v>
      </c>
      <c r="H32" s="181">
        <v>442.65</v>
      </c>
      <c r="I32" s="182">
        <v>25</v>
      </c>
      <c r="J32" s="182">
        <v>1148</v>
      </c>
      <c r="K32" s="182">
        <v>1216</v>
      </c>
      <c r="L32" s="175">
        <v>0</v>
      </c>
      <c r="M32" s="175">
        <f t="shared" si="7"/>
        <v>2831.65</v>
      </c>
      <c r="N32" s="32">
        <f t="shared" si="8"/>
        <v>37168.35</v>
      </c>
    </row>
    <row r="33" spans="1:14" ht="34.5" customHeight="1" x14ac:dyDescent="0.45">
      <c r="A33" s="139" t="s">
        <v>334</v>
      </c>
      <c r="B33" s="122" t="s">
        <v>240</v>
      </c>
      <c r="C33" s="99" t="s">
        <v>193</v>
      </c>
      <c r="D33" s="99" t="s">
        <v>154</v>
      </c>
      <c r="E33" s="99" t="s">
        <v>185</v>
      </c>
      <c r="F33" s="99" t="s">
        <v>176</v>
      </c>
      <c r="G33" s="187">
        <v>40000</v>
      </c>
      <c r="H33" s="181">
        <v>442.65</v>
      </c>
      <c r="I33" s="182">
        <v>25</v>
      </c>
      <c r="J33" s="182">
        <v>1148</v>
      </c>
      <c r="K33" s="182">
        <v>1216</v>
      </c>
      <c r="L33" s="175">
        <v>0</v>
      </c>
      <c r="M33" s="175">
        <f t="shared" ref="M33" si="9">+H33+I33+J33+K33+L33</f>
        <v>2831.65</v>
      </c>
      <c r="N33" s="32">
        <f t="shared" ref="N33" si="10">+G33-M33</f>
        <v>37168.35</v>
      </c>
    </row>
    <row r="34" spans="1:14" ht="34.5" customHeight="1" x14ac:dyDescent="0.45">
      <c r="A34" s="139" t="s">
        <v>335</v>
      </c>
      <c r="B34" s="124" t="s">
        <v>403</v>
      </c>
      <c r="C34" s="99" t="s">
        <v>216</v>
      </c>
      <c r="D34" s="99" t="s">
        <v>154</v>
      </c>
      <c r="E34" s="99" t="s">
        <v>185</v>
      </c>
      <c r="F34" s="99" t="s">
        <v>176</v>
      </c>
      <c r="G34" s="187">
        <v>40000</v>
      </c>
      <c r="H34" s="181">
        <v>442.65</v>
      </c>
      <c r="I34" s="182">
        <v>25</v>
      </c>
      <c r="J34" s="182">
        <v>1148</v>
      </c>
      <c r="K34" s="182">
        <v>1216</v>
      </c>
      <c r="L34" s="175">
        <v>0</v>
      </c>
      <c r="M34" s="175">
        <f t="shared" ref="M34" si="11">+H34+I34+J34+K34+L34</f>
        <v>2831.65</v>
      </c>
      <c r="N34" s="32">
        <f t="shared" ref="N34" si="12">+G34-M34</f>
        <v>37168.35</v>
      </c>
    </row>
    <row r="35" spans="1:14" ht="34.5" customHeight="1" x14ac:dyDescent="0.45">
      <c r="A35" s="139" t="s">
        <v>344</v>
      </c>
      <c r="B35" s="122" t="s">
        <v>390</v>
      </c>
      <c r="C35" s="99" t="s">
        <v>193</v>
      </c>
      <c r="D35" s="99" t="s">
        <v>154</v>
      </c>
      <c r="E35" s="99" t="s">
        <v>185</v>
      </c>
      <c r="F35" s="99" t="s">
        <v>176</v>
      </c>
      <c r="G35" s="187">
        <v>40000</v>
      </c>
      <c r="H35" s="181">
        <v>442.65</v>
      </c>
      <c r="I35" s="182">
        <v>25</v>
      </c>
      <c r="J35" s="182">
        <v>1148</v>
      </c>
      <c r="K35" s="182">
        <v>1216</v>
      </c>
      <c r="L35" s="175">
        <v>0</v>
      </c>
      <c r="M35" s="175">
        <f t="shared" ref="M35" si="13">+H35+I35+J35+K35+L35</f>
        <v>2831.65</v>
      </c>
      <c r="N35" s="32">
        <f t="shared" ref="N35" si="14">+G35-M35</f>
        <v>37168.35</v>
      </c>
    </row>
    <row r="36" spans="1:14" ht="34.5" customHeight="1" x14ac:dyDescent="0.45">
      <c r="A36" s="139" t="s">
        <v>345</v>
      </c>
      <c r="B36" s="122" t="s">
        <v>340</v>
      </c>
      <c r="C36" s="99" t="s">
        <v>341</v>
      </c>
      <c r="D36" s="99" t="s">
        <v>342</v>
      </c>
      <c r="E36" s="99" t="s">
        <v>185</v>
      </c>
      <c r="F36" s="99" t="s">
        <v>176</v>
      </c>
      <c r="G36" s="187">
        <v>37500</v>
      </c>
      <c r="H36" s="181">
        <v>0</v>
      </c>
      <c r="I36" s="182">
        <v>25</v>
      </c>
      <c r="J36" s="182">
        <v>1076.25</v>
      </c>
      <c r="K36" s="182">
        <v>1140</v>
      </c>
      <c r="L36" s="175">
        <v>1715.46</v>
      </c>
      <c r="M36" s="175">
        <f t="shared" si="7"/>
        <v>3956.71</v>
      </c>
      <c r="N36" s="32">
        <f t="shared" si="8"/>
        <v>33543.29</v>
      </c>
    </row>
    <row r="37" spans="1:14" ht="34.5" customHeight="1" x14ac:dyDescent="0.45">
      <c r="A37" s="139" t="s">
        <v>346</v>
      </c>
      <c r="B37" s="122" t="s">
        <v>343</v>
      </c>
      <c r="C37" s="99" t="s">
        <v>193</v>
      </c>
      <c r="D37" s="99" t="s">
        <v>154</v>
      </c>
      <c r="E37" s="99" t="s">
        <v>185</v>
      </c>
      <c r="F37" s="99" t="s">
        <v>175</v>
      </c>
      <c r="G37" s="187">
        <v>37500</v>
      </c>
      <c r="H37" s="181">
        <v>89.81</v>
      </c>
      <c r="I37" s="182">
        <v>25</v>
      </c>
      <c r="J37" s="182">
        <v>1076.25</v>
      </c>
      <c r="K37" s="182">
        <v>1140</v>
      </c>
      <c r="L37" s="175">
        <v>0</v>
      </c>
      <c r="M37" s="175">
        <v>2331.06</v>
      </c>
      <c r="N37" s="32">
        <f t="shared" si="8"/>
        <v>35168.94</v>
      </c>
    </row>
    <row r="38" spans="1:14" ht="34.5" customHeight="1" x14ac:dyDescent="0.45">
      <c r="A38" s="139" t="s">
        <v>389</v>
      </c>
      <c r="B38" s="128" t="s">
        <v>60</v>
      </c>
      <c r="C38" s="128" t="s">
        <v>190</v>
      </c>
      <c r="D38" s="128" t="s">
        <v>287</v>
      </c>
      <c r="E38" s="99" t="s">
        <v>185</v>
      </c>
      <c r="F38" s="99" t="s">
        <v>175</v>
      </c>
      <c r="G38" s="190">
        <v>35000</v>
      </c>
      <c r="H38" s="182">
        <v>0</v>
      </c>
      <c r="I38" s="182">
        <v>25</v>
      </c>
      <c r="J38" s="182">
        <v>1004.5</v>
      </c>
      <c r="K38" s="182">
        <v>1064</v>
      </c>
      <c r="L38" s="175">
        <v>0</v>
      </c>
      <c r="M38" s="175">
        <f t="shared" si="0"/>
        <v>2093.5</v>
      </c>
      <c r="N38" s="32">
        <f t="shared" ref="N38:N41" si="15">+G38-M38</f>
        <v>32906.5</v>
      </c>
    </row>
    <row r="39" spans="1:14" ht="34.5" customHeight="1" x14ac:dyDescent="0.45">
      <c r="A39" s="139" t="s">
        <v>391</v>
      </c>
      <c r="B39" s="122" t="s">
        <v>64</v>
      </c>
      <c r="C39" s="99" t="s">
        <v>196</v>
      </c>
      <c r="D39" s="99" t="s">
        <v>29</v>
      </c>
      <c r="E39" s="99" t="s">
        <v>185</v>
      </c>
      <c r="F39" s="99" t="s">
        <v>176</v>
      </c>
      <c r="G39" s="190">
        <v>35000</v>
      </c>
      <c r="H39" s="182">
        <v>0</v>
      </c>
      <c r="I39" s="182">
        <v>25</v>
      </c>
      <c r="J39" s="182">
        <v>1004.5</v>
      </c>
      <c r="K39" s="182">
        <v>1064</v>
      </c>
      <c r="L39" s="175">
        <v>0</v>
      </c>
      <c r="M39" s="175">
        <f t="shared" ref="M39" si="16">+H39+I39+J39+K39+L39</f>
        <v>2093.5</v>
      </c>
      <c r="N39" s="32">
        <f t="shared" ref="N39" si="17">+G39-M39</f>
        <v>32906.5</v>
      </c>
    </row>
    <row r="40" spans="1:14" ht="34.5" customHeight="1" x14ac:dyDescent="0.45">
      <c r="A40" s="139" t="s">
        <v>398</v>
      </c>
      <c r="B40" s="122" t="s">
        <v>189</v>
      </c>
      <c r="C40" s="99" t="s">
        <v>198</v>
      </c>
      <c r="D40" s="99" t="s">
        <v>400</v>
      </c>
      <c r="E40" s="99" t="s">
        <v>185</v>
      </c>
      <c r="F40" s="99" t="s">
        <v>175</v>
      </c>
      <c r="G40" s="190">
        <v>30000</v>
      </c>
      <c r="H40" s="182">
        <v>0</v>
      </c>
      <c r="I40" s="182">
        <v>25</v>
      </c>
      <c r="J40" s="182">
        <v>861</v>
      </c>
      <c r="K40" s="182">
        <v>912</v>
      </c>
      <c r="L40" s="175">
        <v>0</v>
      </c>
      <c r="M40" s="175">
        <f t="shared" si="0"/>
        <v>1798</v>
      </c>
      <c r="N40" s="32">
        <f t="shared" si="15"/>
        <v>28202</v>
      </c>
    </row>
    <row r="41" spans="1:14" ht="34.5" customHeight="1" x14ac:dyDescent="0.45">
      <c r="A41" s="139" t="s">
        <v>399</v>
      </c>
      <c r="B41" s="124" t="s">
        <v>183</v>
      </c>
      <c r="C41" s="101" t="s">
        <v>191</v>
      </c>
      <c r="D41" s="100" t="s">
        <v>298</v>
      </c>
      <c r="E41" s="99" t="s">
        <v>185</v>
      </c>
      <c r="F41" s="99" t="s">
        <v>175</v>
      </c>
      <c r="G41" s="190">
        <v>30000</v>
      </c>
      <c r="H41" s="182">
        <v>0</v>
      </c>
      <c r="I41" s="182">
        <v>25</v>
      </c>
      <c r="J41" s="182">
        <v>861</v>
      </c>
      <c r="K41" s="182">
        <v>912</v>
      </c>
      <c r="L41" s="175">
        <v>0</v>
      </c>
      <c r="M41" s="175">
        <f t="shared" si="0"/>
        <v>1798</v>
      </c>
      <c r="N41" s="32">
        <f t="shared" si="15"/>
        <v>28202</v>
      </c>
    </row>
    <row r="42" spans="1:14" ht="46.5" customHeight="1" x14ac:dyDescent="0.45">
      <c r="A42" s="257" t="s">
        <v>179</v>
      </c>
      <c r="B42" s="258"/>
      <c r="C42" s="258"/>
      <c r="D42" s="258"/>
      <c r="E42" s="258"/>
      <c r="F42" s="258"/>
      <c r="G42" s="191">
        <f t="shared" ref="G42:N42" si="18">SUM(G9:G41)</f>
        <v>1688000</v>
      </c>
      <c r="H42" s="183">
        <f t="shared" si="18"/>
        <v>80476.849999999948</v>
      </c>
      <c r="I42" s="183">
        <f t="shared" si="18"/>
        <v>825</v>
      </c>
      <c r="J42" s="183">
        <f t="shared" si="18"/>
        <v>48445.599999999999</v>
      </c>
      <c r="K42" s="183">
        <f t="shared" si="18"/>
        <v>51315.199999999997</v>
      </c>
      <c r="L42" s="180">
        <f t="shared" si="18"/>
        <v>8577.2999999999993</v>
      </c>
      <c r="M42" s="180">
        <f t="shared" si="18"/>
        <v>189639.9499999999</v>
      </c>
      <c r="N42" s="180">
        <f t="shared" si="18"/>
        <v>1498360.0500000007</v>
      </c>
    </row>
    <row r="44" spans="1:14" ht="46.5" customHeight="1" thickBot="1" x14ac:dyDescent="0.55000000000000004">
      <c r="A44" s="44"/>
      <c r="B44" s="106"/>
      <c r="C44" s="107"/>
      <c r="D44" s="107"/>
      <c r="E44" s="107"/>
      <c r="F44" s="107"/>
      <c r="G44" s="192"/>
      <c r="H44" s="109"/>
      <c r="I44" s="109"/>
      <c r="J44" s="109"/>
      <c r="K44" s="110"/>
      <c r="L44" s="110"/>
      <c r="M44" s="110"/>
      <c r="N44" s="43"/>
    </row>
    <row r="45" spans="1:14" ht="46.5" customHeight="1" x14ac:dyDescent="0.5">
      <c r="A45" s="44"/>
      <c r="B45" s="112" t="s">
        <v>91</v>
      </c>
      <c r="C45" s="113"/>
      <c r="D45" s="113"/>
      <c r="E45" s="113"/>
      <c r="F45" s="113"/>
      <c r="G45" s="193"/>
      <c r="H45" s="114" t="s">
        <v>92</v>
      </c>
      <c r="I45" s="114"/>
      <c r="J45" s="114"/>
      <c r="K45" s="115"/>
      <c r="L45" s="116"/>
      <c r="M45" s="110"/>
      <c r="N45" s="43"/>
    </row>
    <row r="46" spans="1:14" ht="33.75" customHeight="1" x14ac:dyDescent="0.5">
      <c r="A46" s="44"/>
      <c r="B46" s="112" t="s">
        <v>180</v>
      </c>
      <c r="C46" s="113"/>
      <c r="D46" s="113"/>
      <c r="E46" s="113"/>
      <c r="F46" s="113"/>
      <c r="G46" s="193"/>
      <c r="H46" s="114" t="s">
        <v>93</v>
      </c>
      <c r="I46" s="114"/>
      <c r="J46" s="115"/>
      <c r="K46" s="114"/>
      <c r="L46" s="116"/>
      <c r="M46" s="110"/>
      <c r="N46" s="43"/>
    </row>
    <row r="47" spans="1:14" ht="46.5" customHeight="1" x14ac:dyDescent="0.45">
      <c r="A47" s="44"/>
      <c r="B47" s="69"/>
      <c r="C47" s="46"/>
      <c r="D47" s="46"/>
      <c r="E47" s="46"/>
      <c r="F47" s="46"/>
      <c r="G47" s="194"/>
      <c r="H47" s="47"/>
      <c r="I47" s="47"/>
      <c r="J47" s="47"/>
      <c r="K47" s="49"/>
      <c r="L47" s="49"/>
      <c r="M47" s="49"/>
      <c r="N47" s="43"/>
    </row>
    <row r="48" spans="1:14" ht="46.5" customHeight="1" x14ac:dyDescent="0.45">
      <c r="A48" s="44"/>
      <c r="B48" s="69"/>
      <c r="C48" s="46"/>
      <c r="D48" s="46"/>
      <c r="E48" s="46"/>
      <c r="F48" s="46"/>
      <c r="G48" s="194"/>
      <c r="H48" s="49"/>
      <c r="I48" s="49"/>
      <c r="J48" s="49"/>
      <c r="K48" s="49"/>
      <c r="L48" s="49"/>
      <c r="M48" s="49"/>
      <c r="N48" s="43"/>
    </row>
    <row r="49" spans="1:14" ht="46.5" customHeight="1" x14ac:dyDescent="0.45">
      <c r="A49" s="44"/>
      <c r="B49" s="69"/>
      <c r="C49" s="46"/>
      <c r="D49" s="46"/>
      <c r="E49" s="46"/>
      <c r="F49" s="46"/>
      <c r="G49" s="194"/>
      <c r="H49" s="49"/>
      <c r="I49" s="49"/>
      <c r="J49" s="49"/>
      <c r="K49" s="49"/>
      <c r="L49" s="49"/>
      <c r="M49" s="49"/>
      <c r="N49" s="43"/>
    </row>
    <row r="50" spans="1:14" ht="46.5" customHeight="1" x14ac:dyDescent="0.4">
      <c r="A50" s="44"/>
      <c r="B50" s="68"/>
      <c r="C50" s="41"/>
      <c r="D50" s="41"/>
      <c r="E50" s="41"/>
      <c r="F50" s="41"/>
      <c r="G50" s="195"/>
      <c r="H50" s="43"/>
      <c r="I50" s="43"/>
      <c r="J50" s="43"/>
      <c r="K50" s="43"/>
      <c r="L50" s="43"/>
      <c r="M50" s="43"/>
      <c r="N50" s="43"/>
    </row>
    <row r="51" spans="1:14" ht="46.5" customHeight="1" x14ac:dyDescent="0.4">
      <c r="A51" s="44"/>
      <c r="B51" s="68"/>
      <c r="C51" s="41"/>
      <c r="D51" s="41"/>
      <c r="E51" s="41"/>
      <c r="F51" s="41"/>
      <c r="G51" s="195"/>
      <c r="H51" s="43"/>
      <c r="I51" s="43"/>
      <c r="J51" s="43"/>
      <c r="K51" s="43"/>
      <c r="L51" s="43"/>
      <c r="M51" s="43"/>
      <c r="N51" s="43"/>
    </row>
    <row r="52" spans="1:14" ht="46.5" customHeight="1" x14ac:dyDescent="0.45">
      <c r="A52" s="127"/>
      <c r="B52" s="70"/>
      <c r="C52" s="52"/>
      <c r="D52" s="52"/>
      <c r="E52" s="52"/>
      <c r="F52" s="52"/>
      <c r="G52" s="196"/>
      <c r="H52" s="53"/>
      <c r="I52" s="53"/>
      <c r="J52" s="53"/>
      <c r="K52" s="53"/>
      <c r="L52" s="143"/>
      <c r="M52" s="143"/>
      <c r="N52" s="143"/>
    </row>
    <row r="53" spans="1:14" ht="46.5" customHeight="1" x14ac:dyDescent="0.45">
      <c r="A53" s="127"/>
      <c r="B53" s="70"/>
      <c r="C53" s="52"/>
      <c r="D53" s="52"/>
      <c r="E53" s="52"/>
      <c r="F53" s="52"/>
      <c r="G53" s="196"/>
      <c r="H53" s="53"/>
      <c r="I53" s="53"/>
      <c r="J53" s="53"/>
      <c r="K53" s="53"/>
      <c r="L53" s="143"/>
      <c r="M53" s="143"/>
      <c r="N53" s="143"/>
    </row>
  </sheetData>
  <sortState xmlns:xlrd2="http://schemas.microsoft.com/office/spreadsheetml/2017/richdata2" ref="A9:N41">
    <sortCondition descending="1" ref="G9:G41"/>
  </sortState>
  <mergeCells count="6">
    <mergeCell ref="A42:F42"/>
    <mergeCell ref="A6:N6"/>
    <mergeCell ref="A5:N5"/>
    <mergeCell ref="A4:N4"/>
    <mergeCell ref="A1:XFD1"/>
    <mergeCell ref="A7:N7"/>
  </mergeCells>
  <phoneticPr fontId="30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view="pageBreakPreview" zoomScale="48" zoomScaleNormal="59" zoomScaleSheetLayoutView="48" zoomScalePageLayoutView="39" workbookViewId="0">
      <selection activeCell="A8" sqref="A8:A46"/>
    </sheetView>
  </sheetViews>
  <sheetFormatPr baseColWidth="10" defaultColWidth="9.140625" defaultRowHeight="39" customHeight="1" x14ac:dyDescent="0.25"/>
  <cols>
    <col min="1" max="1" width="16.7109375" customWidth="1"/>
    <col min="2" max="2" width="82.140625" customWidth="1"/>
    <col min="3" max="3" width="103.28515625" customWidth="1"/>
    <col min="4" max="4" width="56.7109375" customWidth="1"/>
    <col min="5" max="5" width="34.7109375" customWidth="1"/>
    <col min="6" max="6" width="27.140625" customWidth="1"/>
    <col min="7" max="7" width="28.85546875" style="157" customWidth="1"/>
    <col min="8" max="8" width="30" style="81" customWidth="1"/>
    <col min="9" max="9" width="28" style="157" customWidth="1"/>
    <col min="10" max="10" width="24.5703125" style="81" customWidth="1"/>
    <col min="11" max="11" width="32.5703125" style="81" customWidth="1"/>
    <col min="12" max="12" width="28.5703125" style="81" customWidth="1"/>
    <col min="13" max="13" width="25" style="81" customWidth="1"/>
    <col min="14" max="14" width="37" style="81" customWidth="1"/>
  </cols>
  <sheetData>
    <row r="1" spans="1:14" s="1" customFormat="1" ht="33" customHeight="1" x14ac:dyDescent="0.5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162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50"/>
      <c r="H2" s="72"/>
      <c r="I2" s="150"/>
      <c r="J2" s="72"/>
      <c r="K2" s="72"/>
      <c r="L2" s="72"/>
      <c r="M2" s="72"/>
      <c r="N2" s="72"/>
    </row>
    <row r="3" spans="1:14" s="1" customFormat="1" ht="30" customHeight="1" x14ac:dyDescent="0.5">
      <c r="A3" s="259" t="s">
        <v>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</row>
    <row r="4" spans="1:14" s="1" customFormat="1" ht="29.25" customHeight="1" x14ac:dyDescent="0.5">
      <c r="A4" s="260" t="s">
        <v>406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</row>
    <row r="5" spans="1:14" s="1" customFormat="1" ht="25.5" customHeight="1" x14ac:dyDescent="0.5">
      <c r="A5" s="259" t="s">
        <v>206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</row>
    <row r="6" spans="1:14" s="1" customFormat="1" ht="6" customHeight="1" x14ac:dyDescent="0.5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174</v>
      </c>
      <c r="G7" s="163" t="s">
        <v>178</v>
      </c>
      <c r="H7" s="164" t="s">
        <v>6</v>
      </c>
      <c r="I7" s="73" t="s">
        <v>7</v>
      </c>
      <c r="J7" s="164" t="s">
        <v>8</v>
      </c>
      <c r="K7" s="163" t="s">
        <v>9</v>
      </c>
      <c r="L7" s="163" t="s">
        <v>10</v>
      </c>
      <c r="M7" s="163" t="s">
        <v>11</v>
      </c>
      <c r="N7" s="164" t="s">
        <v>12</v>
      </c>
    </row>
    <row r="8" spans="1:14" ht="39" customHeight="1" x14ac:dyDescent="0.45">
      <c r="A8" s="9">
        <v>1</v>
      </c>
      <c r="B8" s="101" t="s">
        <v>105</v>
      </c>
      <c r="C8" s="101" t="s">
        <v>197</v>
      </c>
      <c r="D8" s="101" t="s">
        <v>25</v>
      </c>
      <c r="E8" s="101" t="s">
        <v>26</v>
      </c>
      <c r="F8" s="11" t="s">
        <v>175</v>
      </c>
      <c r="G8" s="74">
        <v>65000</v>
      </c>
      <c r="H8" s="74">
        <v>4427.55</v>
      </c>
      <c r="I8" s="174">
        <v>25</v>
      </c>
      <c r="J8" s="74">
        <v>1865.5</v>
      </c>
      <c r="K8" s="74">
        <v>1976</v>
      </c>
      <c r="L8" s="244">
        <v>7795.79</v>
      </c>
      <c r="M8" s="74">
        <f t="shared" ref="M8" si="0">+H8+I8+J8+K8+L8</f>
        <v>16089.84</v>
      </c>
      <c r="N8" s="74">
        <f t="shared" ref="N8" si="1">+G8-M8</f>
        <v>48910.16</v>
      </c>
    </row>
    <row r="9" spans="1:14" s="4" customFormat="1" ht="54" customHeight="1" x14ac:dyDescent="0.45">
      <c r="A9" s="9">
        <v>2</v>
      </c>
      <c r="B9" s="11" t="s">
        <v>99</v>
      </c>
      <c r="C9" s="11" t="s">
        <v>213</v>
      </c>
      <c r="D9" s="11" t="s">
        <v>100</v>
      </c>
      <c r="E9" s="11" t="s">
        <v>19</v>
      </c>
      <c r="F9" s="11" t="s">
        <v>176</v>
      </c>
      <c r="G9" s="74">
        <v>60000</v>
      </c>
      <c r="H9" s="74">
        <v>3486.65</v>
      </c>
      <c r="I9" s="74">
        <v>25</v>
      </c>
      <c r="J9" s="74">
        <v>1722</v>
      </c>
      <c r="K9" s="74">
        <v>1824</v>
      </c>
      <c r="L9" s="244">
        <v>0</v>
      </c>
      <c r="M9" s="74">
        <f t="shared" ref="M9" si="2">+H9+I9+J9+K9+L9</f>
        <v>7057.65</v>
      </c>
      <c r="N9" s="74">
        <f t="shared" ref="N9" si="3">+G9-M9</f>
        <v>52942.35</v>
      </c>
    </row>
    <row r="10" spans="1:14" s="8" customFormat="1" ht="39" customHeight="1" x14ac:dyDescent="0.45">
      <c r="A10" s="9">
        <v>3</v>
      </c>
      <c r="B10" s="101" t="s">
        <v>104</v>
      </c>
      <c r="C10" s="101" t="s">
        <v>285</v>
      </c>
      <c r="D10" s="101" t="s">
        <v>107</v>
      </c>
      <c r="E10" s="101" t="s">
        <v>26</v>
      </c>
      <c r="F10" s="11" t="s">
        <v>176</v>
      </c>
      <c r="G10" s="74">
        <v>60000</v>
      </c>
      <c r="H10" s="74">
        <v>3486.65</v>
      </c>
      <c r="I10" s="74">
        <v>25</v>
      </c>
      <c r="J10" s="74">
        <v>1722</v>
      </c>
      <c r="K10" s="74">
        <v>1824</v>
      </c>
      <c r="L10" s="244">
        <v>2705.62</v>
      </c>
      <c r="M10" s="74">
        <f t="shared" ref="M10:M46" si="4">+H10+I10+J10+K10+L10</f>
        <v>9763.27</v>
      </c>
      <c r="N10" s="74">
        <f t="shared" ref="N10:N46" si="5">+G10-M10</f>
        <v>50236.729999999996</v>
      </c>
    </row>
    <row r="11" spans="1:14" s="4" customFormat="1" ht="39" customHeight="1" x14ac:dyDescent="0.45">
      <c r="A11" s="9">
        <v>4</v>
      </c>
      <c r="B11" s="101" t="s">
        <v>247</v>
      </c>
      <c r="C11" s="101" t="s">
        <v>291</v>
      </c>
      <c r="D11" s="101" t="s">
        <v>25</v>
      </c>
      <c r="E11" s="101" t="s">
        <v>19</v>
      </c>
      <c r="F11" s="11" t="s">
        <v>175</v>
      </c>
      <c r="G11" s="74">
        <v>60000</v>
      </c>
      <c r="H11" s="74">
        <v>3486.65</v>
      </c>
      <c r="I11" s="74">
        <v>25</v>
      </c>
      <c r="J11" s="74">
        <v>1722</v>
      </c>
      <c r="K11" s="74">
        <v>1824</v>
      </c>
      <c r="L11" s="244">
        <v>0</v>
      </c>
      <c r="M11" s="74">
        <f t="shared" si="4"/>
        <v>7057.65</v>
      </c>
      <c r="N11" s="74">
        <f t="shared" si="5"/>
        <v>52942.35</v>
      </c>
    </row>
    <row r="12" spans="1:14" ht="39" customHeight="1" x14ac:dyDescent="0.45">
      <c r="A12" s="9">
        <v>5</v>
      </c>
      <c r="B12" s="101" t="s">
        <v>245</v>
      </c>
      <c r="C12" s="101" t="s">
        <v>197</v>
      </c>
      <c r="D12" s="101" t="s">
        <v>107</v>
      </c>
      <c r="E12" s="101" t="s">
        <v>26</v>
      </c>
      <c r="F12" s="11" t="s">
        <v>175</v>
      </c>
      <c r="G12" s="74">
        <v>55000</v>
      </c>
      <c r="H12" s="74">
        <v>2559.6799999999998</v>
      </c>
      <c r="I12" s="74">
        <v>25</v>
      </c>
      <c r="J12" s="74">
        <v>1578.5</v>
      </c>
      <c r="K12" s="74">
        <v>1672</v>
      </c>
      <c r="L12" s="244">
        <v>5616.63</v>
      </c>
      <c r="M12" s="74">
        <f t="shared" si="4"/>
        <v>11451.810000000001</v>
      </c>
      <c r="N12" s="74">
        <f t="shared" si="5"/>
        <v>43548.19</v>
      </c>
    </row>
    <row r="13" spans="1:14" ht="39" customHeight="1" x14ac:dyDescent="0.45">
      <c r="A13" s="9">
        <v>6</v>
      </c>
      <c r="B13" s="101" t="s">
        <v>111</v>
      </c>
      <c r="C13" s="101" t="s">
        <v>213</v>
      </c>
      <c r="D13" s="101" t="s">
        <v>107</v>
      </c>
      <c r="E13" s="101" t="s">
        <v>26</v>
      </c>
      <c r="F13" s="11" t="s">
        <v>176</v>
      </c>
      <c r="G13" s="74">
        <v>55000</v>
      </c>
      <c r="H13" s="74">
        <v>2559.6799999999998</v>
      </c>
      <c r="I13" s="74">
        <v>25</v>
      </c>
      <c r="J13" s="74">
        <v>1578.5</v>
      </c>
      <c r="K13" s="74">
        <v>1672</v>
      </c>
      <c r="L13" s="244">
        <v>0</v>
      </c>
      <c r="M13" s="74">
        <f t="shared" ref="M13" si="6">+H13+I13+J13+K13+L13</f>
        <v>5835.18</v>
      </c>
      <c r="N13" s="74">
        <f t="shared" ref="N13" si="7">+G13-M13</f>
        <v>49164.82</v>
      </c>
    </row>
    <row r="14" spans="1:14" ht="39" customHeight="1" x14ac:dyDescent="0.45">
      <c r="A14" s="9">
        <v>7</v>
      </c>
      <c r="B14" s="101" t="s">
        <v>108</v>
      </c>
      <c r="C14" s="101" t="s">
        <v>197</v>
      </c>
      <c r="D14" s="101" t="s">
        <v>107</v>
      </c>
      <c r="E14" s="101" t="s">
        <v>26</v>
      </c>
      <c r="F14" s="11" t="s">
        <v>176</v>
      </c>
      <c r="G14" s="74">
        <v>50000</v>
      </c>
      <c r="H14" s="74">
        <v>1854</v>
      </c>
      <c r="I14" s="74">
        <v>25</v>
      </c>
      <c r="J14" s="74">
        <v>1435</v>
      </c>
      <c r="K14" s="74">
        <v>1520</v>
      </c>
      <c r="L14" s="244">
        <v>4321.22</v>
      </c>
      <c r="M14" s="74">
        <f t="shared" si="4"/>
        <v>9155.2200000000012</v>
      </c>
      <c r="N14" s="74">
        <f t="shared" si="5"/>
        <v>40844.78</v>
      </c>
    </row>
    <row r="15" spans="1:14" ht="39" customHeight="1" x14ac:dyDescent="0.45">
      <c r="A15" s="9">
        <v>8</v>
      </c>
      <c r="B15" s="101" t="s">
        <v>246</v>
      </c>
      <c r="C15" s="101" t="s">
        <v>197</v>
      </c>
      <c r="D15" s="101" t="s">
        <v>107</v>
      </c>
      <c r="E15" s="101" t="s">
        <v>26</v>
      </c>
      <c r="F15" s="11" t="s">
        <v>175</v>
      </c>
      <c r="G15" s="74">
        <v>50000</v>
      </c>
      <c r="H15" s="74">
        <v>1854</v>
      </c>
      <c r="I15" s="74">
        <v>25</v>
      </c>
      <c r="J15" s="74">
        <v>1435</v>
      </c>
      <c r="K15" s="74">
        <v>1520</v>
      </c>
      <c r="L15" s="244">
        <v>400</v>
      </c>
      <c r="M15" s="74">
        <f t="shared" si="4"/>
        <v>5234</v>
      </c>
      <c r="N15" s="74">
        <f t="shared" si="5"/>
        <v>44766</v>
      </c>
    </row>
    <row r="16" spans="1:14" ht="39" customHeight="1" x14ac:dyDescent="0.45">
      <c r="A16" s="9">
        <v>9</v>
      </c>
      <c r="B16" s="101" t="s">
        <v>101</v>
      </c>
      <c r="C16" s="101" t="s">
        <v>213</v>
      </c>
      <c r="D16" s="101" t="s">
        <v>102</v>
      </c>
      <c r="E16" s="101" t="s">
        <v>26</v>
      </c>
      <c r="F16" s="11" t="s">
        <v>175</v>
      </c>
      <c r="G16" s="74">
        <v>45000</v>
      </c>
      <c r="H16" s="74">
        <v>1148.33</v>
      </c>
      <c r="I16" s="74">
        <v>25</v>
      </c>
      <c r="J16" s="74">
        <v>1291.5</v>
      </c>
      <c r="K16" s="74">
        <v>1368</v>
      </c>
      <c r="L16" s="244">
        <v>0</v>
      </c>
      <c r="M16" s="74">
        <f t="shared" si="4"/>
        <v>3832.83</v>
      </c>
      <c r="N16" s="74">
        <f t="shared" si="5"/>
        <v>41167.17</v>
      </c>
    </row>
    <row r="17" spans="1:14" ht="39" customHeight="1" x14ac:dyDescent="0.45">
      <c r="A17" s="9">
        <v>10</v>
      </c>
      <c r="B17" s="101" t="s">
        <v>103</v>
      </c>
      <c r="C17" s="101" t="s">
        <v>213</v>
      </c>
      <c r="D17" s="101" t="s">
        <v>102</v>
      </c>
      <c r="E17" s="101" t="s">
        <v>19</v>
      </c>
      <c r="F17" s="11" t="s">
        <v>176</v>
      </c>
      <c r="G17" s="74">
        <v>45000</v>
      </c>
      <c r="H17" s="74">
        <v>1148.33</v>
      </c>
      <c r="I17" s="74">
        <v>25</v>
      </c>
      <c r="J17" s="74">
        <v>1291.5</v>
      </c>
      <c r="K17" s="74">
        <v>1368</v>
      </c>
      <c r="L17" s="244">
        <v>9692.86</v>
      </c>
      <c r="M17" s="74">
        <f t="shared" si="4"/>
        <v>13525.69</v>
      </c>
      <c r="N17" s="74">
        <f t="shared" si="5"/>
        <v>31474.309999999998</v>
      </c>
    </row>
    <row r="18" spans="1:14" s="71" customFormat="1" ht="39" customHeight="1" x14ac:dyDescent="0.45">
      <c r="A18" s="9">
        <v>11</v>
      </c>
      <c r="B18" s="101" t="s">
        <v>127</v>
      </c>
      <c r="C18" s="101" t="s">
        <v>222</v>
      </c>
      <c r="D18" s="101" t="s">
        <v>277</v>
      </c>
      <c r="E18" s="101" t="s">
        <v>19</v>
      </c>
      <c r="F18" s="101" t="s">
        <v>175</v>
      </c>
      <c r="G18" s="104">
        <v>45000</v>
      </c>
      <c r="H18" s="104">
        <v>1148.33</v>
      </c>
      <c r="I18" s="104">
        <v>25</v>
      </c>
      <c r="J18" s="104">
        <v>1291.5</v>
      </c>
      <c r="K18" s="104">
        <v>1368</v>
      </c>
      <c r="L18" s="244">
        <v>350</v>
      </c>
      <c r="M18" s="104">
        <f>+H18+I18+J18+K18+L18</f>
        <v>4182.83</v>
      </c>
      <c r="N18" s="104">
        <f>+G18-M18</f>
        <v>40817.17</v>
      </c>
    </row>
    <row r="19" spans="1:14" ht="39" customHeight="1" x14ac:dyDescent="0.45">
      <c r="A19" s="9">
        <v>12</v>
      </c>
      <c r="B19" s="101" t="s">
        <v>126</v>
      </c>
      <c r="C19" s="101" t="s">
        <v>197</v>
      </c>
      <c r="D19" s="101" t="s">
        <v>56</v>
      </c>
      <c r="E19" s="101" t="s">
        <v>19</v>
      </c>
      <c r="F19" s="11" t="s">
        <v>175</v>
      </c>
      <c r="G19" s="74">
        <v>45000</v>
      </c>
      <c r="H19" s="74">
        <v>1148.33</v>
      </c>
      <c r="I19" s="74">
        <v>25</v>
      </c>
      <c r="J19" s="74">
        <v>1291.5</v>
      </c>
      <c r="K19" s="74">
        <v>1368</v>
      </c>
      <c r="L19" s="244">
        <v>8879.64</v>
      </c>
      <c r="M19" s="74">
        <f t="shared" ref="M19" si="8">+H19+I19+J19+K19+L19</f>
        <v>12712.47</v>
      </c>
      <c r="N19" s="74">
        <f t="shared" ref="N19" si="9">+G19-M19</f>
        <v>32287.53</v>
      </c>
    </row>
    <row r="20" spans="1:14" s="71" customFormat="1" ht="39" customHeight="1" x14ac:dyDescent="0.45">
      <c r="A20" s="9">
        <v>13</v>
      </c>
      <c r="B20" s="101" t="s">
        <v>260</v>
      </c>
      <c r="C20" s="101" t="s">
        <v>197</v>
      </c>
      <c r="D20" s="101" t="s">
        <v>56</v>
      </c>
      <c r="E20" s="101" t="s">
        <v>19</v>
      </c>
      <c r="F20" s="101" t="s">
        <v>175</v>
      </c>
      <c r="G20" s="104">
        <v>45000</v>
      </c>
      <c r="H20" s="104">
        <v>1148.33</v>
      </c>
      <c r="I20" s="104">
        <v>25</v>
      </c>
      <c r="J20" s="104">
        <v>1291.5</v>
      </c>
      <c r="K20" s="104">
        <v>1368</v>
      </c>
      <c r="L20" s="244">
        <v>0</v>
      </c>
      <c r="M20" s="104">
        <f>+H20+I20+J20+K20+L20</f>
        <v>3832.83</v>
      </c>
      <c r="N20" s="104">
        <f>+G20-M20</f>
        <v>41167.17</v>
      </c>
    </row>
    <row r="21" spans="1:14" ht="39" customHeight="1" x14ac:dyDescent="0.45">
      <c r="A21" s="9">
        <v>14</v>
      </c>
      <c r="B21" s="101" t="s">
        <v>109</v>
      </c>
      <c r="C21" s="101" t="s">
        <v>197</v>
      </c>
      <c r="D21" s="101" t="s">
        <v>110</v>
      </c>
      <c r="E21" s="101" t="s">
        <v>26</v>
      </c>
      <c r="F21" s="11" t="s">
        <v>175</v>
      </c>
      <c r="G21" s="74">
        <v>35000</v>
      </c>
      <c r="H21" s="74">
        <v>0</v>
      </c>
      <c r="I21" s="74">
        <v>25</v>
      </c>
      <c r="J21" s="74">
        <v>1004.5</v>
      </c>
      <c r="K21" s="74">
        <v>1064</v>
      </c>
      <c r="L21" s="244">
        <v>1715.46</v>
      </c>
      <c r="M21" s="74">
        <f t="shared" si="4"/>
        <v>3808.96</v>
      </c>
      <c r="N21" s="74">
        <f t="shared" si="5"/>
        <v>31191.040000000001</v>
      </c>
    </row>
    <row r="22" spans="1:14" ht="39" customHeight="1" x14ac:dyDescent="0.45">
      <c r="A22" s="9">
        <v>15</v>
      </c>
      <c r="B22" s="101" t="s">
        <v>120</v>
      </c>
      <c r="C22" s="101" t="s">
        <v>197</v>
      </c>
      <c r="D22" s="101" t="s">
        <v>113</v>
      </c>
      <c r="E22" s="101" t="s">
        <v>19</v>
      </c>
      <c r="F22" s="11" t="s">
        <v>175</v>
      </c>
      <c r="G22" s="74">
        <v>35000</v>
      </c>
      <c r="H22" s="74">
        <v>0</v>
      </c>
      <c r="I22" s="74">
        <v>25</v>
      </c>
      <c r="J22" s="74">
        <v>1004.5</v>
      </c>
      <c r="K22" s="74">
        <v>1064</v>
      </c>
      <c r="L22" s="244">
        <v>0</v>
      </c>
      <c r="M22" s="74">
        <f t="shared" si="4"/>
        <v>2093.5</v>
      </c>
      <c r="N22" s="74">
        <f t="shared" si="5"/>
        <v>32906.5</v>
      </c>
    </row>
    <row r="23" spans="1:14" ht="39" customHeight="1" x14ac:dyDescent="0.45">
      <c r="A23" s="9">
        <v>16</v>
      </c>
      <c r="B23" s="101" t="s">
        <v>122</v>
      </c>
      <c r="C23" s="101" t="s">
        <v>197</v>
      </c>
      <c r="D23" s="101" t="s">
        <v>113</v>
      </c>
      <c r="E23" s="101" t="s">
        <v>19</v>
      </c>
      <c r="F23" s="11" t="s">
        <v>175</v>
      </c>
      <c r="G23" s="74">
        <v>35000</v>
      </c>
      <c r="H23" s="74">
        <v>0</v>
      </c>
      <c r="I23" s="74">
        <v>25</v>
      </c>
      <c r="J23" s="74">
        <v>1004.5</v>
      </c>
      <c r="K23" s="74">
        <v>1064</v>
      </c>
      <c r="L23" s="244">
        <v>10205.17</v>
      </c>
      <c r="M23" s="74">
        <f t="shared" si="4"/>
        <v>12298.67</v>
      </c>
      <c r="N23" s="74">
        <f t="shared" si="5"/>
        <v>22701.33</v>
      </c>
    </row>
    <row r="24" spans="1:14" ht="39" customHeight="1" x14ac:dyDescent="0.45">
      <c r="A24" s="9">
        <v>17</v>
      </c>
      <c r="B24" s="101" t="s">
        <v>123</v>
      </c>
      <c r="C24" s="101" t="s">
        <v>197</v>
      </c>
      <c r="D24" s="101" t="s">
        <v>124</v>
      </c>
      <c r="E24" s="101" t="s">
        <v>19</v>
      </c>
      <c r="F24" s="11" t="s">
        <v>176</v>
      </c>
      <c r="G24" s="74">
        <v>35000</v>
      </c>
      <c r="H24" s="74">
        <v>0</v>
      </c>
      <c r="I24" s="74">
        <v>25</v>
      </c>
      <c r="J24" s="74">
        <v>1004.5</v>
      </c>
      <c r="K24" s="74">
        <v>1064</v>
      </c>
      <c r="L24" s="244">
        <v>350</v>
      </c>
      <c r="M24" s="74">
        <f t="shared" si="4"/>
        <v>2443.5</v>
      </c>
      <c r="N24" s="74">
        <f t="shared" si="5"/>
        <v>32556.5</v>
      </c>
    </row>
    <row r="25" spans="1:14" ht="39" customHeight="1" x14ac:dyDescent="0.45">
      <c r="A25" s="9">
        <v>18</v>
      </c>
      <c r="B25" s="101" t="s">
        <v>125</v>
      </c>
      <c r="C25" s="101" t="s">
        <v>222</v>
      </c>
      <c r="D25" s="101" t="s">
        <v>56</v>
      </c>
      <c r="E25" s="101" t="s">
        <v>19</v>
      </c>
      <c r="F25" s="11" t="s">
        <v>175</v>
      </c>
      <c r="G25" s="74">
        <v>35000</v>
      </c>
      <c r="H25" s="74">
        <v>0</v>
      </c>
      <c r="I25" s="74">
        <v>25</v>
      </c>
      <c r="J25" s="74">
        <v>1004.5</v>
      </c>
      <c r="K25" s="74">
        <v>1064</v>
      </c>
      <c r="L25" s="244">
        <v>2065.46</v>
      </c>
      <c r="M25" s="74">
        <f t="shared" si="4"/>
        <v>4158.96</v>
      </c>
      <c r="N25" s="74">
        <f t="shared" si="5"/>
        <v>30841.040000000001</v>
      </c>
    </row>
    <row r="26" spans="1:14" ht="39" customHeight="1" x14ac:dyDescent="0.45">
      <c r="A26" s="9">
        <v>19</v>
      </c>
      <c r="B26" s="101" t="s">
        <v>94</v>
      </c>
      <c r="C26" s="101" t="s">
        <v>248</v>
      </c>
      <c r="D26" s="101" t="s">
        <v>113</v>
      </c>
      <c r="E26" s="101" t="s">
        <v>19</v>
      </c>
      <c r="F26" s="11" t="s">
        <v>175</v>
      </c>
      <c r="G26" s="74">
        <v>35000</v>
      </c>
      <c r="H26" s="74">
        <v>0</v>
      </c>
      <c r="I26" s="74">
        <v>25</v>
      </c>
      <c r="J26" s="74">
        <v>1004.5</v>
      </c>
      <c r="K26" s="74">
        <v>1064</v>
      </c>
      <c r="L26" s="244">
        <v>0</v>
      </c>
      <c r="M26" s="74">
        <f>+H26+I26+J26+K26+L26</f>
        <v>2093.5</v>
      </c>
      <c r="N26" s="74">
        <f>+G26-M26</f>
        <v>32906.5</v>
      </c>
    </row>
    <row r="27" spans="1:14" ht="39" customHeight="1" x14ac:dyDescent="0.45">
      <c r="A27" s="9">
        <v>20</v>
      </c>
      <c r="B27" s="101" t="s">
        <v>355</v>
      </c>
      <c r="C27" s="101" t="s">
        <v>197</v>
      </c>
      <c r="D27" s="101" t="s">
        <v>56</v>
      </c>
      <c r="E27" s="101" t="s">
        <v>19</v>
      </c>
      <c r="F27" s="11" t="s">
        <v>176</v>
      </c>
      <c r="G27" s="74">
        <v>30000</v>
      </c>
      <c r="H27" s="74">
        <v>0</v>
      </c>
      <c r="I27" s="74">
        <v>25</v>
      </c>
      <c r="J27" s="74">
        <v>861</v>
      </c>
      <c r="K27" s="74">
        <v>912</v>
      </c>
      <c r="L27" s="244">
        <v>0</v>
      </c>
      <c r="M27" s="74">
        <f t="shared" ref="M27" si="10">+H27+I27+J27+K27+L27</f>
        <v>1798</v>
      </c>
      <c r="N27" s="74">
        <f t="shared" ref="N27" si="11">+G27-M27</f>
        <v>28202</v>
      </c>
    </row>
    <row r="28" spans="1:14" ht="39" customHeight="1" x14ac:dyDescent="0.45">
      <c r="A28" s="9">
        <v>21</v>
      </c>
      <c r="B28" s="101" t="s">
        <v>129</v>
      </c>
      <c r="C28" s="101" t="s">
        <v>214</v>
      </c>
      <c r="D28" s="101" t="s">
        <v>299</v>
      </c>
      <c r="E28" s="101" t="s">
        <v>19</v>
      </c>
      <c r="F28" s="11" t="s">
        <v>175</v>
      </c>
      <c r="G28" s="74">
        <v>30000</v>
      </c>
      <c r="H28" s="74">
        <v>0</v>
      </c>
      <c r="I28" s="74">
        <v>25</v>
      </c>
      <c r="J28" s="74">
        <v>861</v>
      </c>
      <c r="K28" s="74">
        <v>912</v>
      </c>
      <c r="L28" s="244">
        <v>0</v>
      </c>
      <c r="M28" s="74">
        <f t="shared" si="4"/>
        <v>1798</v>
      </c>
      <c r="N28" s="74">
        <f t="shared" si="5"/>
        <v>28202</v>
      </c>
    </row>
    <row r="29" spans="1:14" ht="39" customHeight="1" x14ac:dyDescent="0.45">
      <c r="A29" s="9">
        <v>22</v>
      </c>
      <c r="B29" s="101" t="s">
        <v>130</v>
      </c>
      <c r="C29" s="101" t="s">
        <v>197</v>
      </c>
      <c r="D29" s="101" t="s">
        <v>56</v>
      </c>
      <c r="E29" s="101" t="s">
        <v>19</v>
      </c>
      <c r="F29" s="11" t="s">
        <v>175</v>
      </c>
      <c r="G29" s="74">
        <v>25000</v>
      </c>
      <c r="H29" s="74">
        <v>0</v>
      </c>
      <c r="I29" s="74">
        <v>25</v>
      </c>
      <c r="J29" s="74">
        <v>717.5</v>
      </c>
      <c r="K29" s="74">
        <v>760</v>
      </c>
      <c r="L29" s="240">
        <v>0</v>
      </c>
      <c r="M29" s="74">
        <f t="shared" si="4"/>
        <v>1502.5</v>
      </c>
      <c r="N29" s="74">
        <f t="shared" si="5"/>
        <v>23497.5</v>
      </c>
    </row>
    <row r="30" spans="1:14" s="71" customFormat="1" ht="39" customHeight="1" x14ac:dyDescent="0.45">
      <c r="A30" s="9">
        <v>23</v>
      </c>
      <c r="B30" s="101" t="s">
        <v>106</v>
      </c>
      <c r="C30" s="101" t="s">
        <v>197</v>
      </c>
      <c r="D30" s="101" t="s">
        <v>81</v>
      </c>
      <c r="E30" s="101" t="s">
        <v>26</v>
      </c>
      <c r="F30" s="101" t="s">
        <v>176</v>
      </c>
      <c r="G30" s="104">
        <v>25000</v>
      </c>
      <c r="H30" s="104">
        <v>0</v>
      </c>
      <c r="I30" s="104">
        <v>25</v>
      </c>
      <c r="J30" s="104">
        <v>717.5</v>
      </c>
      <c r="K30" s="104">
        <v>760</v>
      </c>
      <c r="L30" s="240">
        <v>0</v>
      </c>
      <c r="M30" s="104">
        <f>+H30+I30+J30+K30+L30</f>
        <v>1502.5</v>
      </c>
      <c r="N30" s="104">
        <f>+G30-M30</f>
        <v>23497.5</v>
      </c>
    </row>
    <row r="31" spans="1:14" s="71" customFormat="1" ht="39" customHeight="1" x14ac:dyDescent="0.45">
      <c r="A31" s="9">
        <v>24</v>
      </c>
      <c r="B31" s="101" t="s">
        <v>302</v>
      </c>
      <c r="C31" s="101" t="s">
        <v>197</v>
      </c>
      <c r="D31" s="101" t="s">
        <v>299</v>
      </c>
      <c r="E31" s="101" t="s">
        <v>19</v>
      </c>
      <c r="F31" s="101" t="s">
        <v>176</v>
      </c>
      <c r="G31" s="104">
        <v>25000</v>
      </c>
      <c r="H31" s="104">
        <v>0</v>
      </c>
      <c r="I31" s="104">
        <v>25</v>
      </c>
      <c r="J31" s="104">
        <v>717.5</v>
      </c>
      <c r="K31" s="104">
        <v>760</v>
      </c>
      <c r="L31" s="240">
        <v>0</v>
      </c>
      <c r="M31" s="104">
        <f>+H31+I31+J31+K31+L31</f>
        <v>1502.5</v>
      </c>
      <c r="N31" s="104">
        <f>+G31-M31</f>
        <v>23497.5</v>
      </c>
    </row>
    <row r="32" spans="1:14" ht="39" customHeight="1" x14ac:dyDescent="0.45">
      <c r="A32" s="9">
        <v>25</v>
      </c>
      <c r="B32" s="101" t="s">
        <v>244</v>
      </c>
      <c r="C32" s="101" t="s">
        <v>197</v>
      </c>
      <c r="D32" s="101" t="s">
        <v>49</v>
      </c>
      <c r="E32" s="101" t="s">
        <v>19</v>
      </c>
      <c r="F32" s="11" t="s">
        <v>175</v>
      </c>
      <c r="G32" s="74">
        <v>22000</v>
      </c>
      <c r="H32" s="74">
        <v>0</v>
      </c>
      <c r="I32" s="74">
        <v>25</v>
      </c>
      <c r="J32" s="74">
        <v>631.4</v>
      </c>
      <c r="K32" s="74">
        <v>668.8</v>
      </c>
      <c r="L32" s="240">
        <v>0</v>
      </c>
      <c r="M32" s="74">
        <f t="shared" si="4"/>
        <v>1325.1999999999998</v>
      </c>
      <c r="N32" s="74">
        <f t="shared" si="5"/>
        <v>20674.8</v>
      </c>
    </row>
    <row r="33" spans="1:14" ht="39" customHeight="1" x14ac:dyDescent="0.45">
      <c r="A33" s="9">
        <v>26</v>
      </c>
      <c r="B33" s="101" t="s">
        <v>112</v>
      </c>
      <c r="C33" s="101" t="s">
        <v>197</v>
      </c>
      <c r="D33" s="101" t="s">
        <v>113</v>
      </c>
      <c r="E33" s="101" t="s">
        <v>26</v>
      </c>
      <c r="F33" s="11" t="s">
        <v>175</v>
      </c>
      <c r="G33" s="74">
        <v>21505</v>
      </c>
      <c r="H33" s="74">
        <v>0</v>
      </c>
      <c r="I33" s="74">
        <v>25</v>
      </c>
      <c r="J33" s="74">
        <v>617.19000000000005</v>
      </c>
      <c r="K33" s="74">
        <v>653.75</v>
      </c>
      <c r="L33" s="240">
        <v>0</v>
      </c>
      <c r="M33" s="74">
        <f t="shared" si="4"/>
        <v>1295.94</v>
      </c>
      <c r="N33" s="74">
        <f t="shared" si="5"/>
        <v>20209.060000000001</v>
      </c>
    </row>
    <row r="34" spans="1:14" ht="39" customHeight="1" x14ac:dyDescent="0.45">
      <c r="A34" s="9">
        <v>27</v>
      </c>
      <c r="B34" s="101" t="s">
        <v>303</v>
      </c>
      <c r="C34" s="101" t="s">
        <v>197</v>
      </c>
      <c r="D34" s="101" t="s">
        <v>299</v>
      </c>
      <c r="E34" s="101" t="s">
        <v>19</v>
      </c>
      <c r="F34" s="11" t="s">
        <v>175</v>
      </c>
      <c r="G34" s="74">
        <v>20000</v>
      </c>
      <c r="H34" s="74">
        <v>0</v>
      </c>
      <c r="I34" s="74">
        <v>25</v>
      </c>
      <c r="J34" s="74">
        <v>574</v>
      </c>
      <c r="K34" s="74">
        <v>608</v>
      </c>
      <c r="L34" s="240">
        <v>0</v>
      </c>
      <c r="M34" s="74">
        <f t="shared" si="4"/>
        <v>1207</v>
      </c>
      <c r="N34" s="74">
        <f t="shared" si="5"/>
        <v>18793</v>
      </c>
    </row>
    <row r="35" spans="1:14" ht="39" customHeight="1" x14ac:dyDescent="0.45">
      <c r="A35" s="9">
        <v>28</v>
      </c>
      <c r="B35" s="101" t="s">
        <v>114</v>
      </c>
      <c r="C35" s="101" t="s">
        <v>197</v>
      </c>
      <c r="D35" s="101" t="s">
        <v>113</v>
      </c>
      <c r="E35" s="101" t="s">
        <v>19</v>
      </c>
      <c r="F35" s="11" t="s">
        <v>176</v>
      </c>
      <c r="G35" s="74">
        <v>20000</v>
      </c>
      <c r="H35" s="74">
        <v>0</v>
      </c>
      <c r="I35" s="74">
        <v>25</v>
      </c>
      <c r="J35" s="74">
        <v>574</v>
      </c>
      <c r="K35" s="74">
        <v>608</v>
      </c>
      <c r="L35" s="241">
        <v>1569.77</v>
      </c>
      <c r="M35" s="74">
        <f t="shared" si="4"/>
        <v>2776.77</v>
      </c>
      <c r="N35" s="74">
        <f t="shared" si="5"/>
        <v>17223.23</v>
      </c>
    </row>
    <row r="36" spans="1:14" ht="39" customHeight="1" x14ac:dyDescent="0.45">
      <c r="A36" s="9">
        <v>29</v>
      </c>
      <c r="B36" s="101" t="s">
        <v>116</v>
      </c>
      <c r="C36" s="101" t="s">
        <v>197</v>
      </c>
      <c r="D36" s="101" t="s">
        <v>113</v>
      </c>
      <c r="E36" s="101" t="s">
        <v>19</v>
      </c>
      <c r="F36" s="11" t="s">
        <v>176</v>
      </c>
      <c r="G36" s="74">
        <v>20000</v>
      </c>
      <c r="H36" s="74">
        <v>0</v>
      </c>
      <c r="I36" s="74">
        <v>25</v>
      </c>
      <c r="J36" s="74">
        <v>574</v>
      </c>
      <c r="K36" s="74">
        <v>608</v>
      </c>
      <c r="L36" s="241">
        <v>0</v>
      </c>
      <c r="M36" s="74">
        <f t="shared" si="4"/>
        <v>1207</v>
      </c>
      <c r="N36" s="74">
        <f t="shared" si="5"/>
        <v>18793</v>
      </c>
    </row>
    <row r="37" spans="1:14" ht="39" customHeight="1" x14ac:dyDescent="0.45">
      <c r="A37" s="9">
        <v>30</v>
      </c>
      <c r="B37" s="101" t="s">
        <v>115</v>
      </c>
      <c r="C37" s="101" t="s">
        <v>197</v>
      </c>
      <c r="D37" s="101" t="s">
        <v>113</v>
      </c>
      <c r="E37" s="101" t="s">
        <v>19</v>
      </c>
      <c r="F37" s="11" t="s">
        <v>176</v>
      </c>
      <c r="G37" s="74">
        <v>20000</v>
      </c>
      <c r="H37" s="74">
        <v>0</v>
      </c>
      <c r="I37" s="74">
        <v>25</v>
      </c>
      <c r="J37" s="74">
        <v>574</v>
      </c>
      <c r="K37" s="74">
        <v>608</v>
      </c>
      <c r="L37" s="241">
        <v>0</v>
      </c>
      <c r="M37" s="74">
        <f t="shared" si="4"/>
        <v>1207</v>
      </c>
      <c r="N37" s="74">
        <f t="shared" si="5"/>
        <v>18793</v>
      </c>
    </row>
    <row r="38" spans="1:14" ht="39" customHeight="1" x14ac:dyDescent="0.45">
      <c r="A38" s="9">
        <v>31</v>
      </c>
      <c r="B38" s="101" t="s">
        <v>118</v>
      </c>
      <c r="C38" s="101" t="s">
        <v>197</v>
      </c>
      <c r="D38" s="101" t="s">
        <v>113</v>
      </c>
      <c r="E38" s="101" t="s">
        <v>19</v>
      </c>
      <c r="F38" s="11" t="s">
        <v>176</v>
      </c>
      <c r="G38" s="74">
        <v>20000</v>
      </c>
      <c r="H38" s="74">
        <v>0</v>
      </c>
      <c r="I38" s="74">
        <v>25</v>
      </c>
      <c r="J38" s="74">
        <v>574</v>
      </c>
      <c r="K38" s="74">
        <v>608</v>
      </c>
      <c r="L38" s="241">
        <v>1715.46</v>
      </c>
      <c r="M38" s="74">
        <f t="shared" si="4"/>
        <v>2922.46</v>
      </c>
      <c r="N38" s="74">
        <f t="shared" si="5"/>
        <v>17077.54</v>
      </c>
    </row>
    <row r="39" spans="1:14" ht="39" customHeight="1" x14ac:dyDescent="0.45">
      <c r="A39" s="9">
        <v>32</v>
      </c>
      <c r="B39" s="101" t="s">
        <v>95</v>
      </c>
      <c r="C39" s="101" t="s">
        <v>197</v>
      </c>
      <c r="D39" s="101" t="s">
        <v>113</v>
      </c>
      <c r="E39" s="101" t="s">
        <v>19</v>
      </c>
      <c r="F39" s="11" t="s">
        <v>176</v>
      </c>
      <c r="G39" s="74">
        <v>20000</v>
      </c>
      <c r="H39" s="74">
        <v>0</v>
      </c>
      <c r="I39" s="74">
        <v>25</v>
      </c>
      <c r="J39" s="74">
        <v>574</v>
      </c>
      <c r="K39" s="74">
        <v>608</v>
      </c>
      <c r="L39" s="240">
        <v>0</v>
      </c>
      <c r="M39" s="74">
        <f t="shared" ref="M39:M42" si="12">+H39+I39+J39+K39+L39</f>
        <v>1207</v>
      </c>
      <c r="N39" s="74">
        <f t="shared" ref="N39:N42" si="13">+G39-M39</f>
        <v>18793</v>
      </c>
    </row>
    <row r="40" spans="1:14" ht="39" customHeight="1" x14ac:dyDescent="0.45">
      <c r="A40" s="9">
        <v>33</v>
      </c>
      <c r="B40" s="11" t="s">
        <v>98</v>
      </c>
      <c r="C40" s="11" t="s">
        <v>197</v>
      </c>
      <c r="D40" s="11" t="s">
        <v>96</v>
      </c>
      <c r="E40" s="11" t="s">
        <v>19</v>
      </c>
      <c r="F40" s="11" t="s">
        <v>176</v>
      </c>
      <c r="G40" s="74">
        <v>20000</v>
      </c>
      <c r="H40" s="74">
        <v>0</v>
      </c>
      <c r="I40" s="74">
        <v>25</v>
      </c>
      <c r="J40" s="74">
        <v>574</v>
      </c>
      <c r="K40" s="74">
        <v>608</v>
      </c>
      <c r="L40" s="240">
        <v>0</v>
      </c>
      <c r="M40" s="74">
        <f t="shared" si="12"/>
        <v>1207</v>
      </c>
      <c r="N40" s="74">
        <f t="shared" si="13"/>
        <v>18793</v>
      </c>
    </row>
    <row r="41" spans="1:14" ht="39" customHeight="1" x14ac:dyDescent="0.45">
      <c r="A41" s="9">
        <v>34</v>
      </c>
      <c r="B41" s="101" t="s">
        <v>117</v>
      </c>
      <c r="C41" s="101" t="s">
        <v>197</v>
      </c>
      <c r="D41" s="101" t="s">
        <v>113</v>
      </c>
      <c r="E41" s="101" t="s">
        <v>19</v>
      </c>
      <c r="F41" s="11" t="s">
        <v>176</v>
      </c>
      <c r="G41" s="74">
        <v>20000</v>
      </c>
      <c r="H41" s="74">
        <v>0</v>
      </c>
      <c r="I41" s="74">
        <v>25</v>
      </c>
      <c r="J41" s="74">
        <v>574</v>
      </c>
      <c r="K41" s="74">
        <v>608</v>
      </c>
      <c r="L41" s="240">
        <v>0</v>
      </c>
      <c r="M41" s="74">
        <f t="shared" si="12"/>
        <v>1207</v>
      </c>
      <c r="N41" s="74">
        <f t="shared" si="13"/>
        <v>18793</v>
      </c>
    </row>
    <row r="42" spans="1:14" ht="39" customHeight="1" x14ac:dyDescent="0.45">
      <c r="A42" s="9">
        <v>35</v>
      </c>
      <c r="B42" s="101" t="s">
        <v>119</v>
      </c>
      <c r="C42" s="101" t="s">
        <v>197</v>
      </c>
      <c r="D42" s="101" t="s">
        <v>113</v>
      </c>
      <c r="E42" s="101" t="s">
        <v>19</v>
      </c>
      <c r="F42" s="11" t="s">
        <v>176</v>
      </c>
      <c r="G42" s="74">
        <v>20000</v>
      </c>
      <c r="H42" s="74">
        <v>0</v>
      </c>
      <c r="I42" s="74">
        <v>25</v>
      </c>
      <c r="J42" s="74">
        <v>574</v>
      </c>
      <c r="K42" s="74">
        <v>608</v>
      </c>
      <c r="L42" s="240">
        <v>0</v>
      </c>
      <c r="M42" s="74">
        <f t="shared" si="12"/>
        <v>1207</v>
      </c>
      <c r="N42" s="74">
        <f t="shared" si="13"/>
        <v>18793</v>
      </c>
    </row>
    <row r="43" spans="1:14" ht="39" customHeight="1" x14ac:dyDescent="0.45">
      <c r="A43" s="9">
        <v>36</v>
      </c>
      <c r="B43" s="101" t="s">
        <v>128</v>
      </c>
      <c r="C43" s="101" t="s">
        <v>197</v>
      </c>
      <c r="D43" s="101" t="s">
        <v>97</v>
      </c>
      <c r="E43" s="101" t="s">
        <v>19</v>
      </c>
      <c r="F43" s="11" t="s">
        <v>175</v>
      </c>
      <c r="G43" s="74">
        <v>20000</v>
      </c>
      <c r="H43" s="74">
        <v>0</v>
      </c>
      <c r="I43" s="74">
        <v>25</v>
      </c>
      <c r="J43" s="74">
        <v>574</v>
      </c>
      <c r="K43" s="74">
        <v>608</v>
      </c>
      <c r="L43" s="240">
        <v>0</v>
      </c>
      <c r="M43" s="74">
        <f t="shared" ref="M43:M44" si="14">+H43+I43+J43+K43+L43</f>
        <v>1207</v>
      </c>
      <c r="N43" s="74">
        <f t="shared" ref="N43:N44" si="15">+G43-M43</f>
        <v>18793</v>
      </c>
    </row>
    <row r="44" spans="1:14" ht="39" customHeight="1" x14ac:dyDescent="0.45">
      <c r="A44" s="9">
        <v>37</v>
      </c>
      <c r="B44" s="101" t="s">
        <v>267</v>
      </c>
      <c r="C44" s="101" t="s">
        <v>197</v>
      </c>
      <c r="D44" s="101" t="s">
        <v>97</v>
      </c>
      <c r="E44" s="101" t="s">
        <v>19</v>
      </c>
      <c r="F44" s="11" t="s">
        <v>175</v>
      </c>
      <c r="G44" s="74">
        <v>20000</v>
      </c>
      <c r="H44" s="74">
        <v>0</v>
      </c>
      <c r="I44" s="74">
        <v>25</v>
      </c>
      <c r="J44" s="74">
        <v>574</v>
      </c>
      <c r="K44" s="74">
        <v>608</v>
      </c>
      <c r="L44" s="240">
        <v>0</v>
      </c>
      <c r="M44" s="74">
        <f t="shared" si="14"/>
        <v>1207</v>
      </c>
      <c r="N44" s="74">
        <f t="shared" si="15"/>
        <v>18793</v>
      </c>
    </row>
    <row r="45" spans="1:14" ht="39" customHeight="1" x14ac:dyDescent="0.45">
      <c r="A45" s="9">
        <v>38</v>
      </c>
      <c r="B45" s="101" t="s">
        <v>243</v>
      </c>
      <c r="C45" s="101" t="s">
        <v>197</v>
      </c>
      <c r="D45" s="101" t="s">
        <v>97</v>
      </c>
      <c r="E45" s="101" t="s">
        <v>19</v>
      </c>
      <c r="F45" s="11" t="s">
        <v>175</v>
      </c>
      <c r="G45" s="74">
        <v>13200</v>
      </c>
      <c r="H45" s="74">
        <v>0</v>
      </c>
      <c r="I45" s="74">
        <v>25</v>
      </c>
      <c r="J45" s="74">
        <v>378.84</v>
      </c>
      <c r="K45" s="74">
        <v>401.28</v>
      </c>
      <c r="L45" s="240">
        <v>0</v>
      </c>
      <c r="M45" s="74">
        <f t="shared" si="4"/>
        <v>805.11999999999989</v>
      </c>
      <c r="N45" s="74">
        <f t="shared" si="5"/>
        <v>12394.880000000001</v>
      </c>
    </row>
    <row r="46" spans="1:14" ht="39" customHeight="1" x14ac:dyDescent="0.45">
      <c r="A46" s="9">
        <v>39</v>
      </c>
      <c r="B46" s="101" t="s">
        <v>121</v>
      </c>
      <c r="C46" s="101" t="s">
        <v>197</v>
      </c>
      <c r="D46" s="101" t="s">
        <v>97</v>
      </c>
      <c r="E46" s="101" t="s">
        <v>19</v>
      </c>
      <c r="F46" s="11" t="s">
        <v>175</v>
      </c>
      <c r="G46" s="74">
        <v>13200</v>
      </c>
      <c r="H46" s="74">
        <v>0</v>
      </c>
      <c r="I46" s="74">
        <v>25</v>
      </c>
      <c r="J46" s="74">
        <v>378.84</v>
      </c>
      <c r="K46" s="74">
        <v>401.28</v>
      </c>
      <c r="L46" s="240">
        <v>0</v>
      </c>
      <c r="M46" s="74">
        <f t="shared" si="4"/>
        <v>805.11999999999989</v>
      </c>
      <c r="N46" s="74">
        <f t="shared" si="5"/>
        <v>12394.880000000001</v>
      </c>
    </row>
    <row r="47" spans="1:14" ht="28.5" customHeight="1" x14ac:dyDescent="0.45">
      <c r="A47" s="264" t="s">
        <v>179</v>
      </c>
      <c r="B47" s="264"/>
      <c r="C47" s="264"/>
      <c r="D47" s="264"/>
      <c r="E47" s="264"/>
      <c r="F47" s="264"/>
      <c r="G47" s="82">
        <f t="shared" ref="G47:N47" si="16">SUM(G8:G46)</f>
        <v>1314905</v>
      </c>
      <c r="H47" s="75">
        <f t="shared" si="16"/>
        <v>29456.510000000009</v>
      </c>
      <c r="I47" s="82">
        <f t="shared" si="16"/>
        <v>975</v>
      </c>
      <c r="J47" s="75">
        <f t="shared" si="16"/>
        <v>37737.76999999999</v>
      </c>
      <c r="K47" s="75">
        <f t="shared" si="16"/>
        <v>39973.11</v>
      </c>
      <c r="L47" s="75">
        <f>SUM(L8:L46)</f>
        <v>57383.079999999994</v>
      </c>
      <c r="M47" s="75">
        <f t="shared" si="16"/>
        <v>165525.47</v>
      </c>
      <c r="N47" s="75">
        <f t="shared" si="16"/>
        <v>1149379.5299999998</v>
      </c>
    </row>
    <row r="48" spans="1:14" ht="28.5" customHeight="1" x14ac:dyDescent="0.45">
      <c r="A48" s="56"/>
      <c r="B48" s="56"/>
      <c r="C48" s="56"/>
      <c r="D48" s="56"/>
      <c r="E48" s="56"/>
      <c r="F48" s="56"/>
      <c r="G48" s="198"/>
      <c r="H48" s="199"/>
      <c r="I48" s="198"/>
      <c r="J48" s="199"/>
      <c r="K48" s="199"/>
      <c r="L48" s="199"/>
      <c r="M48" s="199"/>
      <c r="N48" s="199"/>
    </row>
    <row r="49" spans="1:14" ht="28.5" customHeight="1" x14ac:dyDescent="0.45">
      <c r="A49" s="56"/>
      <c r="B49" s="56"/>
      <c r="C49" s="56"/>
      <c r="D49" s="56"/>
      <c r="E49" s="56"/>
      <c r="F49" s="56"/>
      <c r="G49" s="198"/>
      <c r="H49" s="199"/>
      <c r="I49" s="198"/>
      <c r="J49" s="199"/>
      <c r="K49" s="199"/>
      <c r="L49" s="199"/>
      <c r="M49" s="199"/>
      <c r="N49" s="199"/>
    </row>
    <row r="50" spans="1:14" ht="28.5" customHeight="1" x14ac:dyDescent="0.45">
      <c r="A50" s="56"/>
      <c r="B50" s="56"/>
      <c r="C50" s="56"/>
      <c r="D50" s="56"/>
      <c r="E50" s="56"/>
      <c r="F50" s="56"/>
      <c r="G50" s="198"/>
      <c r="H50" s="199"/>
      <c r="I50" s="198"/>
      <c r="J50" s="199"/>
      <c r="K50" s="199"/>
      <c r="L50" s="199"/>
      <c r="M50" s="199"/>
      <c r="N50" s="199"/>
    </row>
    <row r="51" spans="1:14" ht="28.5" customHeight="1" x14ac:dyDescent="0.45">
      <c r="A51" s="56"/>
      <c r="B51" s="56"/>
      <c r="C51" s="56"/>
      <c r="D51" s="56"/>
      <c r="E51" s="56"/>
      <c r="F51" s="56"/>
      <c r="G51" s="151"/>
      <c r="H51" s="146"/>
      <c r="I51" s="151"/>
      <c r="J51" s="146"/>
      <c r="K51" s="146"/>
      <c r="L51" s="146"/>
      <c r="M51" s="146"/>
      <c r="N51" s="146"/>
    </row>
    <row r="52" spans="1:14" ht="39" customHeight="1" x14ac:dyDescent="0.6">
      <c r="A52" s="18"/>
      <c r="B52" s="141" t="s">
        <v>91</v>
      </c>
      <c r="C52" s="140"/>
      <c r="D52" s="140"/>
      <c r="E52" s="140"/>
      <c r="F52" s="140"/>
      <c r="G52" s="152"/>
      <c r="H52" s="158" t="s">
        <v>92</v>
      </c>
      <c r="I52" s="239"/>
      <c r="J52" s="158"/>
      <c r="K52" s="136"/>
      <c r="L52" s="153"/>
      <c r="M52" s="153"/>
      <c r="N52" s="153"/>
    </row>
    <row r="53" spans="1:14" ht="30" customHeight="1" x14ac:dyDescent="0.6">
      <c r="A53" s="18"/>
      <c r="B53" s="140" t="s">
        <v>181</v>
      </c>
      <c r="C53" s="140"/>
      <c r="D53" s="140"/>
      <c r="E53" s="140"/>
      <c r="F53" s="140"/>
      <c r="G53" s="152"/>
      <c r="H53" s="147" t="s">
        <v>93</v>
      </c>
      <c r="I53" s="152"/>
      <c r="J53" s="159"/>
      <c r="K53" s="160"/>
      <c r="L53" s="153"/>
      <c r="M53" s="153"/>
      <c r="N53" s="153"/>
    </row>
    <row r="54" spans="1:14" ht="39" customHeight="1" x14ac:dyDescent="0.5">
      <c r="A54" s="18"/>
      <c r="B54" s="17"/>
      <c r="C54" s="117"/>
      <c r="D54" s="117"/>
      <c r="E54" s="117"/>
      <c r="F54" s="117"/>
      <c r="G54" s="153"/>
      <c r="H54" s="148"/>
      <c r="I54" s="153"/>
      <c r="J54" s="148"/>
      <c r="K54" s="153"/>
      <c r="L54" s="153"/>
      <c r="M54" s="153"/>
      <c r="N54" s="153"/>
    </row>
    <row r="55" spans="1:14" ht="39" customHeight="1" x14ac:dyDescent="0.5">
      <c r="A55" s="18"/>
      <c r="B55" s="17"/>
      <c r="C55" s="117"/>
      <c r="D55" s="117"/>
      <c r="E55" s="117"/>
      <c r="F55" s="117"/>
      <c r="G55" s="153"/>
      <c r="H55" s="153"/>
      <c r="I55" s="153"/>
      <c r="J55" s="153"/>
      <c r="K55" s="153"/>
      <c r="L55" s="153"/>
      <c r="M55" s="153"/>
      <c r="N55" s="153"/>
    </row>
    <row r="56" spans="1:14" ht="39" customHeight="1" x14ac:dyDescent="0.45">
      <c r="A56" s="18"/>
      <c r="B56" s="17"/>
      <c r="C56" s="17"/>
      <c r="D56" s="17"/>
      <c r="E56" s="17"/>
      <c r="F56" s="17"/>
      <c r="G56" s="151"/>
      <c r="H56" s="151"/>
      <c r="I56" s="151"/>
      <c r="J56" s="151"/>
      <c r="K56" s="151"/>
      <c r="L56" s="151"/>
      <c r="M56" s="151"/>
      <c r="N56" s="154"/>
    </row>
    <row r="57" spans="1:14" ht="39" customHeight="1" x14ac:dyDescent="0.4">
      <c r="A57" s="14"/>
      <c r="B57" s="28"/>
      <c r="C57" s="28"/>
      <c r="D57" s="28"/>
      <c r="E57" s="28"/>
      <c r="F57" s="28"/>
      <c r="G57" s="154"/>
      <c r="H57" s="154"/>
      <c r="I57" s="154"/>
      <c r="J57" s="154"/>
      <c r="K57" s="154"/>
      <c r="L57" s="154"/>
      <c r="M57" s="154"/>
      <c r="N57" s="154"/>
    </row>
    <row r="58" spans="1:14" ht="39" customHeight="1" x14ac:dyDescent="0.4">
      <c r="A58" s="14"/>
      <c r="B58" s="28"/>
      <c r="C58" s="28"/>
      <c r="D58" s="28"/>
      <c r="E58" s="28"/>
      <c r="F58" s="28"/>
      <c r="G58" s="154"/>
      <c r="H58" s="154"/>
      <c r="I58" s="154"/>
      <c r="J58" s="154"/>
      <c r="K58" s="154"/>
      <c r="L58" s="154"/>
      <c r="M58" s="154"/>
      <c r="N58" s="154"/>
    </row>
    <row r="59" spans="1:14" ht="39" customHeight="1" x14ac:dyDescent="0.45">
      <c r="A59" s="30"/>
      <c r="B59" s="31"/>
      <c r="C59" s="31"/>
      <c r="D59" s="31"/>
      <c r="E59" s="31"/>
      <c r="F59" s="31"/>
      <c r="G59" s="155"/>
      <c r="H59" s="79"/>
      <c r="I59" s="155"/>
      <c r="J59" s="79"/>
      <c r="K59" s="79"/>
      <c r="L59" s="161"/>
      <c r="M59" s="161"/>
      <c r="N59" s="161"/>
    </row>
    <row r="60" spans="1:14" ht="39" customHeight="1" x14ac:dyDescent="0.45">
      <c r="A60" s="25"/>
      <c r="B60" s="31"/>
      <c r="C60" s="31"/>
      <c r="D60" s="31"/>
      <c r="E60" s="31"/>
      <c r="F60" s="31"/>
      <c r="G60" s="156"/>
      <c r="H60" s="80"/>
      <c r="I60" s="156"/>
      <c r="J60" s="80"/>
      <c r="K60" s="80"/>
      <c r="L60" s="161"/>
      <c r="M60" s="161"/>
      <c r="N60" s="161"/>
    </row>
    <row r="61" spans="1:14" ht="39" customHeight="1" x14ac:dyDescent="0.45">
      <c r="A61" s="25"/>
      <c r="B61" s="31"/>
      <c r="C61" s="31"/>
      <c r="D61" s="31"/>
      <c r="E61" s="31"/>
      <c r="F61" s="31"/>
      <c r="G61" s="156"/>
      <c r="H61" s="80"/>
      <c r="I61" s="156"/>
      <c r="J61" s="80"/>
      <c r="K61" s="80"/>
      <c r="L61" s="161"/>
      <c r="M61" s="161"/>
      <c r="N61" s="161"/>
    </row>
  </sheetData>
  <mergeCells count="6">
    <mergeCell ref="A1:M1"/>
    <mergeCell ref="A3:N3"/>
    <mergeCell ref="A47:F47"/>
    <mergeCell ref="A4:N4"/>
    <mergeCell ref="A5:N5"/>
    <mergeCell ref="A6:N6"/>
  </mergeCells>
  <printOptions verticalCentered="1"/>
  <pageMargins left="0.196850393700787" right="0.15748031496063" top="0.17" bottom="0.17" header="0.17" footer="0.19"/>
  <pageSetup paperSize="5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1"/>
  <sheetViews>
    <sheetView tabSelected="1" view="pageBreakPreview" topLeftCell="C12" zoomScale="64" zoomScaleNormal="64" zoomScaleSheetLayoutView="64" zoomScalePageLayoutView="39" workbookViewId="0">
      <selection activeCell="C41" sqref="C41"/>
    </sheetView>
  </sheetViews>
  <sheetFormatPr baseColWidth="10" defaultColWidth="9.140625" defaultRowHeight="39" customHeight="1" x14ac:dyDescent="0.25"/>
  <cols>
    <col min="1" max="1" width="10.140625" customWidth="1"/>
    <col min="2" max="2" width="69.42578125" style="71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81" customWidth="1"/>
    <col min="8" max="8" width="21.28515625" customWidth="1"/>
    <col min="9" max="9" width="19.140625" customWidth="1"/>
    <col min="10" max="10" width="26.42578125" style="81" customWidth="1"/>
    <col min="11" max="11" width="22.140625" style="81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7" s="1" customFormat="1" ht="14.25" customHeight="1" x14ac:dyDescent="0.5">
      <c r="A2" s="2"/>
      <c r="B2" s="93"/>
      <c r="C2" s="2"/>
      <c r="D2" s="2"/>
      <c r="E2" s="2"/>
      <c r="F2" s="2"/>
      <c r="G2" s="72"/>
      <c r="H2" s="2"/>
      <c r="I2" s="2"/>
      <c r="J2" s="72"/>
      <c r="K2" s="72"/>
      <c r="L2" s="2"/>
      <c r="M2" s="2"/>
      <c r="N2" s="54"/>
    </row>
    <row r="3" spans="1:17" s="1" customFormat="1" ht="14.25" customHeight="1" x14ac:dyDescent="0.5">
      <c r="A3" s="2"/>
      <c r="B3" s="93"/>
      <c r="C3" s="2"/>
      <c r="D3" s="2"/>
      <c r="E3" s="2"/>
      <c r="F3" s="2"/>
      <c r="G3" s="72"/>
      <c r="H3" s="2"/>
      <c r="I3" s="2"/>
      <c r="J3" s="72"/>
      <c r="K3" s="72"/>
      <c r="L3" s="2"/>
      <c r="M3" s="2"/>
      <c r="N3" s="54"/>
    </row>
    <row r="4" spans="1:17" s="1" customFormat="1" ht="30.75" customHeight="1" x14ac:dyDescent="0.5">
      <c r="A4" s="260" t="s">
        <v>173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</row>
    <row r="5" spans="1:17" s="1" customFormat="1" ht="24" customHeight="1" x14ac:dyDescent="0.5">
      <c r="A5" s="26"/>
      <c r="B5" s="266" t="s">
        <v>407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</row>
    <row r="6" spans="1:17" s="1" customFormat="1" ht="18.75" customHeight="1" x14ac:dyDescent="0.5">
      <c r="A6" s="260" t="s">
        <v>172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3"/>
      <c r="P6" s="3"/>
      <c r="Q6" s="3"/>
    </row>
    <row r="7" spans="1:17" s="1" customFormat="1" ht="39" customHeight="1" x14ac:dyDescent="0.5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17" s="4" customFormat="1" ht="39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174</v>
      </c>
      <c r="G8" s="73" t="s">
        <v>178</v>
      </c>
      <c r="H8" s="6" t="s">
        <v>6</v>
      </c>
      <c r="I8" s="7" t="s">
        <v>7</v>
      </c>
      <c r="J8" s="82" t="s">
        <v>8</v>
      </c>
      <c r="K8" s="73" t="s">
        <v>9</v>
      </c>
      <c r="L8" s="7" t="s">
        <v>10</v>
      </c>
      <c r="M8" s="7" t="s">
        <v>11</v>
      </c>
      <c r="N8" s="55" t="s">
        <v>12</v>
      </c>
    </row>
    <row r="9" spans="1:17" ht="39" customHeight="1" x14ac:dyDescent="0.45">
      <c r="A9" s="138" t="s">
        <v>310</v>
      </c>
      <c r="B9" s="101" t="s">
        <v>137</v>
      </c>
      <c r="C9" s="101" t="s">
        <v>138</v>
      </c>
      <c r="D9" s="101" t="s">
        <v>24</v>
      </c>
      <c r="E9" s="101" t="s">
        <v>26</v>
      </c>
      <c r="F9" s="101" t="s">
        <v>176</v>
      </c>
      <c r="G9" s="104">
        <v>75000</v>
      </c>
      <c r="H9" s="242">
        <v>6309.35</v>
      </c>
      <c r="I9" s="102">
        <v>25</v>
      </c>
      <c r="J9" s="104">
        <v>2152.5</v>
      </c>
      <c r="K9" s="104">
        <v>2280</v>
      </c>
      <c r="L9" s="102">
        <v>0</v>
      </c>
      <c r="M9" s="102">
        <f t="shared" ref="M9" si="0">+H9+I9+J9+K9+L9</f>
        <v>10766.85</v>
      </c>
      <c r="N9" s="102">
        <f t="shared" ref="N9" si="1">+G9-M9</f>
        <v>64233.15</v>
      </c>
    </row>
    <row r="10" spans="1:17" ht="39" customHeight="1" x14ac:dyDescent="0.45">
      <c r="A10" s="138" t="s">
        <v>311</v>
      </c>
      <c r="B10" s="101" t="s">
        <v>133</v>
      </c>
      <c r="C10" s="101" t="s">
        <v>54</v>
      </c>
      <c r="D10" s="101" t="s">
        <v>401</v>
      </c>
      <c r="E10" s="101" t="s">
        <v>26</v>
      </c>
      <c r="F10" s="101" t="s">
        <v>176</v>
      </c>
      <c r="G10" s="104">
        <v>60000</v>
      </c>
      <c r="H10" s="242">
        <v>3486.65</v>
      </c>
      <c r="I10" s="102">
        <v>25</v>
      </c>
      <c r="J10" s="104">
        <v>1722</v>
      </c>
      <c r="K10" s="104">
        <v>1824</v>
      </c>
      <c r="L10" s="102">
        <v>789</v>
      </c>
      <c r="M10" s="102">
        <f>+H10+I10+J10+K10+L10</f>
        <v>7846.65</v>
      </c>
      <c r="N10" s="102">
        <f>+G10-M10</f>
        <v>52153.35</v>
      </c>
    </row>
    <row r="11" spans="1:17" ht="39" customHeight="1" x14ac:dyDescent="0.45">
      <c r="A11" s="138" t="s">
        <v>312</v>
      </c>
      <c r="B11" s="101" t="s">
        <v>141</v>
      </c>
      <c r="C11" s="101" t="s">
        <v>140</v>
      </c>
      <c r="D11" s="101" t="s">
        <v>25</v>
      </c>
      <c r="E11" s="101" t="s">
        <v>19</v>
      </c>
      <c r="F11" s="101" t="s">
        <v>175</v>
      </c>
      <c r="G11" s="104">
        <v>55000</v>
      </c>
      <c r="H11" s="242">
        <v>2559.6799999999998</v>
      </c>
      <c r="I11" s="102">
        <v>25</v>
      </c>
      <c r="J11" s="104">
        <v>1578.5</v>
      </c>
      <c r="K11" s="104">
        <v>1672</v>
      </c>
      <c r="L11" s="102">
        <v>0</v>
      </c>
      <c r="M11" s="102">
        <f t="shared" ref="M11:M20" si="2">+H11+I11+J11+K11+L11</f>
        <v>5835.18</v>
      </c>
      <c r="N11" s="102">
        <f t="shared" ref="N11:N35" si="3">+G11-M11</f>
        <v>49164.82</v>
      </c>
    </row>
    <row r="12" spans="1:17" ht="39" customHeight="1" x14ac:dyDescent="0.45">
      <c r="A12" s="138" t="s">
        <v>313</v>
      </c>
      <c r="B12" s="101" t="s">
        <v>266</v>
      </c>
      <c r="C12" s="101" t="s">
        <v>143</v>
      </c>
      <c r="D12" s="101" t="s">
        <v>36</v>
      </c>
      <c r="E12" s="101" t="s">
        <v>19</v>
      </c>
      <c r="F12" s="101" t="s">
        <v>176</v>
      </c>
      <c r="G12" s="104">
        <v>55000</v>
      </c>
      <c r="H12" s="242">
        <v>2559.6799999999998</v>
      </c>
      <c r="I12" s="102">
        <v>25</v>
      </c>
      <c r="J12" s="104">
        <v>1578.5</v>
      </c>
      <c r="K12" s="104">
        <v>1672</v>
      </c>
      <c r="L12" s="102">
        <v>2705.6</v>
      </c>
      <c r="M12" s="102">
        <f t="shared" si="2"/>
        <v>8540.7800000000007</v>
      </c>
      <c r="N12" s="102">
        <f t="shared" si="3"/>
        <v>46459.22</v>
      </c>
    </row>
    <row r="13" spans="1:17" ht="39" customHeight="1" x14ac:dyDescent="0.45">
      <c r="A13" s="138" t="s">
        <v>314</v>
      </c>
      <c r="B13" s="101" t="s">
        <v>261</v>
      </c>
      <c r="C13" s="101" t="s">
        <v>148</v>
      </c>
      <c r="D13" s="101" t="s">
        <v>24</v>
      </c>
      <c r="E13" s="101" t="s">
        <v>26</v>
      </c>
      <c r="F13" s="101" t="s">
        <v>176</v>
      </c>
      <c r="G13" s="104">
        <v>55000</v>
      </c>
      <c r="H13" s="242">
        <v>2559.6799999999998</v>
      </c>
      <c r="I13" s="102">
        <v>25</v>
      </c>
      <c r="J13" s="104">
        <v>1578.5</v>
      </c>
      <c r="K13" s="104">
        <v>1672</v>
      </c>
      <c r="L13" s="102">
        <v>1376</v>
      </c>
      <c r="M13" s="102">
        <f t="shared" si="2"/>
        <v>7211.18</v>
      </c>
      <c r="N13" s="102">
        <f t="shared" si="3"/>
        <v>47788.82</v>
      </c>
    </row>
    <row r="14" spans="1:17" ht="39" customHeight="1" x14ac:dyDescent="0.45">
      <c r="A14" s="138" t="s">
        <v>315</v>
      </c>
      <c r="B14" s="101" t="s">
        <v>136</v>
      </c>
      <c r="C14" s="101" t="s">
        <v>54</v>
      </c>
      <c r="D14" s="101" t="s">
        <v>36</v>
      </c>
      <c r="E14" s="101" t="s">
        <v>26</v>
      </c>
      <c r="F14" s="101" t="s">
        <v>175</v>
      </c>
      <c r="G14" s="243">
        <v>50000</v>
      </c>
      <c r="H14" s="242">
        <v>1854</v>
      </c>
      <c r="I14" s="102">
        <v>25</v>
      </c>
      <c r="J14" s="243">
        <v>1435</v>
      </c>
      <c r="K14" s="243">
        <v>1520</v>
      </c>
      <c r="L14" s="102">
        <v>0</v>
      </c>
      <c r="M14" s="102">
        <v>4834</v>
      </c>
      <c r="N14" s="102">
        <f t="shared" si="3"/>
        <v>45166</v>
      </c>
    </row>
    <row r="15" spans="1:17" ht="39" customHeight="1" x14ac:dyDescent="0.45">
      <c r="A15" s="138" t="s">
        <v>316</v>
      </c>
      <c r="B15" s="101" t="s">
        <v>242</v>
      </c>
      <c r="C15" s="101" t="s">
        <v>216</v>
      </c>
      <c r="D15" s="101" t="s">
        <v>25</v>
      </c>
      <c r="E15" s="101" t="s">
        <v>19</v>
      </c>
      <c r="F15" s="101" t="s">
        <v>175</v>
      </c>
      <c r="G15" s="243">
        <v>50000</v>
      </c>
      <c r="H15" s="242">
        <v>1854</v>
      </c>
      <c r="I15" s="102">
        <v>25</v>
      </c>
      <c r="J15" s="243">
        <v>1435</v>
      </c>
      <c r="K15" s="243">
        <v>1520</v>
      </c>
      <c r="L15" s="102">
        <v>0</v>
      </c>
      <c r="M15" s="102">
        <v>4834</v>
      </c>
      <c r="N15" s="102">
        <f t="shared" ref="N15" si="4">+G15-M15</f>
        <v>45166</v>
      </c>
    </row>
    <row r="16" spans="1:17" ht="39" customHeight="1" x14ac:dyDescent="0.45">
      <c r="A16" s="138" t="s">
        <v>317</v>
      </c>
      <c r="B16" s="101" t="s">
        <v>144</v>
      </c>
      <c r="C16" s="101" t="s">
        <v>192</v>
      </c>
      <c r="D16" s="101" t="s">
        <v>283</v>
      </c>
      <c r="E16" s="101" t="s">
        <v>19</v>
      </c>
      <c r="F16" s="101" t="s">
        <v>175</v>
      </c>
      <c r="G16" s="104">
        <v>45000</v>
      </c>
      <c r="H16" s="242">
        <v>1148.33</v>
      </c>
      <c r="I16" s="102">
        <v>25</v>
      </c>
      <c r="J16" s="104">
        <v>1291.5</v>
      </c>
      <c r="K16" s="104">
        <v>1368</v>
      </c>
      <c r="L16" s="102">
        <v>0</v>
      </c>
      <c r="M16" s="102">
        <f>+H16+I16+J16+K16+L16</f>
        <v>3832.83</v>
      </c>
      <c r="N16" s="102">
        <f>+G16-M16</f>
        <v>41167.17</v>
      </c>
    </row>
    <row r="17" spans="1:14" ht="39" customHeight="1" x14ac:dyDescent="0.45">
      <c r="A17" s="138" t="s">
        <v>318</v>
      </c>
      <c r="B17" s="101" t="s">
        <v>145</v>
      </c>
      <c r="C17" s="101" t="s">
        <v>223</v>
      </c>
      <c r="D17" s="101" t="s">
        <v>56</v>
      </c>
      <c r="E17" s="101" t="s">
        <v>19</v>
      </c>
      <c r="F17" s="101" t="s">
        <v>175</v>
      </c>
      <c r="G17" s="104">
        <v>40000</v>
      </c>
      <c r="H17" s="242">
        <v>442.65</v>
      </c>
      <c r="I17" s="102">
        <v>25</v>
      </c>
      <c r="J17" s="104">
        <v>1148</v>
      </c>
      <c r="K17" s="104">
        <v>1216</v>
      </c>
      <c r="L17" s="102">
        <v>0</v>
      </c>
      <c r="M17" s="102">
        <f t="shared" si="2"/>
        <v>2831.65</v>
      </c>
      <c r="N17" s="102">
        <f t="shared" si="3"/>
        <v>37168.35</v>
      </c>
    </row>
    <row r="18" spans="1:14" ht="39" customHeight="1" x14ac:dyDescent="0.45">
      <c r="A18" s="138" t="s">
        <v>319</v>
      </c>
      <c r="B18" s="101" t="s">
        <v>139</v>
      </c>
      <c r="C18" s="101" t="s">
        <v>140</v>
      </c>
      <c r="D18" s="101" t="s">
        <v>36</v>
      </c>
      <c r="E18" s="101" t="s">
        <v>19</v>
      </c>
      <c r="F18" s="101" t="s">
        <v>176</v>
      </c>
      <c r="G18" s="243">
        <v>40000</v>
      </c>
      <c r="H18" s="242">
        <v>442.65</v>
      </c>
      <c r="I18" s="102">
        <v>25</v>
      </c>
      <c r="J18" s="243">
        <v>1148</v>
      </c>
      <c r="K18" s="243">
        <v>1216</v>
      </c>
      <c r="L18" s="102">
        <v>0</v>
      </c>
      <c r="M18" s="102">
        <f t="shared" si="2"/>
        <v>2831.65</v>
      </c>
      <c r="N18" s="102">
        <f t="shared" si="3"/>
        <v>37168.35</v>
      </c>
    </row>
    <row r="19" spans="1:14" ht="39" customHeight="1" x14ac:dyDescent="0.45">
      <c r="A19" s="138" t="s">
        <v>320</v>
      </c>
      <c r="B19" s="101" t="s">
        <v>142</v>
      </c>
      <c r="C19" s="101" t="s">
        <v>140</v>
      </c>
      <c r="D19" s="101" t="s">
        <v>36</v>
      </c>
      <c r="E19" s="101" t="s">
        <v>19</v>
      </c>
      <c r="F19" s="101" t="s">
        <v>176</v>
      </c>
      <c r="G19" s="243">
        <v>40000</v>
      </c>
      <c r="H19" s="242">
        <v>442.65</v>
      </c>
      <c r="I19" s="102">
        <v>25</v>
      </c>
      <c r="J19" s="243">
        <v>1148</v>
      </c>
      <c r="K19" s="243">
        <v>1216</v>
      </c>
      <c r="L19" s="102">
        <v>1569.77</v>
      </c>
      <c r="M19" s="102">
        <f t="shared" si="2"/>
        <v>4401.42</v>
      </c>
      <c r="N19" s="102">
        <f t="shared" si="3"/>
        <v>35598.58</v>
      </c>
    </row>
    <row r="20" spans="1:14" ht="39" customHeight="1" x14ac:dyDescent="0.45">
      <c r="A20" s="138" t="s">
        <v>321</v>
      </c>
      <c r="B20" s="101" t="s">
        <v>353</v>
      </c>
      <c r="C20" s="101" t="s">
        <v>54</v>
      </c>
      <c r="D20" s="101" t="s">
        <v>56</v>
      </c>
      <c r="E20" s="101" t="s">
        <v>19</v>
      </c>
      <c r="F20" s="101" t="s">
        <v>176</v>
      </c>
      <c r="G20" s="243">
        <v>40000</v>
      </c>
      <c r="H20" s="242">
        <v>442.65</v>
      </c>
      <c r="I20" s="102">
        <v>25</v>
      </c>
      <c r="J20" s="243">
        <v>1148</v>
      </c>
      <c r="K20" s="243">
        <v>1216</v>
      </c>
      <c r="L20" s="102">
        <v>0</v>
      </c>
      <c r="M20" s="102">
        <f t="shared" si="2"/>
        <v>2831.65</v>
      </c>
      <c r="N20" s="102">
        <f t="shared" si="3"/>
        <v>37168.35</v>
      </c>
    </row>
    <row r="21" spans="1:14" ht="39" customHeight="1" x14ac:dyDescent="0.45">
      <c r="A21" s="138" t="s">
        <v>322</v>
      </c>
      <c r="B21" s="101" t="s">
        <v>274</v>
      </c>
      <c r="C21" s="101" t="s">
        <v>294</v>
      </c>
      <c r="D21" s="101" t="s">
        <v>277</v>
      </c>
      <c r="E21" s="101" t="s">
        <v>19</v>
      </c>
      <c r="F21" s="101" t="s">
        <v>176</v>
      </c>
      <c r="G21" s="104">
        <v>35000</v>
      </c>
      <c r="H21" s="102">
        <v>0</v>
      </c>
      <c r="I21" s="102">
        <v>25</v>
      </c>
      <c r="J21" s="104">
        <v>1004.5</v>
      </c>
      <c r="K21" s="104">
        <v>1064</v>
      </c>
      <c r="L21" s="102">
        <v>0</v>
      </c>
      <c r="M21" s="102">
        <f>+H21+I21+J21+K21+L21</f>
        <v>2093.5</v>
      </c>
      <c r="N21" s="102">
        <f t="shared" si="3"/>
        <v>32906.5</v>
      </c>
    </row>
    <row r="22" spans="1:14" ht="39" customHeight="1" x14ac:dyDescent="0.45">
      <c r="A22" s="138" t="s">
        <v>323</v>
      </c>
      <c r="B22" s="101" t="s">
        <v>275</v>
      </c>
      <c r="C22" s="101" t="s">
        <v>294</v>
      </c>
      <c r="D22" s="101" t="s">
        <v>277</v>
      </c>
      <c r="E22" s="101" t="s">
        <v>19</v>
      </c>
      <c r="F22" s="101" t="s">
        <v>276</v>
      </c>
      <c r="G22" s="104">
        <v>35000</v>
      </c>
      <c r="H22" s="102">
        <v>0</v>
      </c>
      <c r="I22" s="102">
        <v>25</v>
      </c>
      <c r="J22" s="104">
        <v>1004.5</v>
      </c>
      <c r="K22" s="104">
        <v>1064</v>
      </c>
      <c r="L22" s="102">
        <v>0</v>
      </c>
      <c r="M22" s="102">
        <f>+H22+I22+J22+K22+L22</f>
        <v>2093.5</v>
      </c>
      <c r="N22" s="102">
        <f t="shared" si="3"/>
        <v>32906.5</v>
      </c>
    </row>
    <row r="23" spans="1:14" ht="39" customHeight="1" x14ac:dyDescent="0.45">
      <c r="A23" s="138" t="s">
        <v>324</v>
      </c>
      <c r="B23" s="101" t="s">
        <v>205</v>
      </c>
      <c r="C23" s="101" t="s">
        <v>54</v>
      </c>
      <c r="D23" s="101" t="s">
        <v>56</v>
      </c>
      <c r="E23" s="101" t="s">
        <v>19</v>
      </c>
      <c r="F23" s="101" t="s">
        <v>176</v>
      </c>
      <c r="G23" s="104">
        <v>35000</v>
      </c>
      <c r="H23" s="102">
        <v>0</v>
      </c>
      <c r="I23" s="102">
        <v>25</v>
      </c>
      <c r="J23" s="104">
        <v>1004.5</v>
      </c>
      <c r="K23" s="104">
        <v>1064</v>
      </c>
      <c r="L23" s="102">
        <v>0</v>
      </c>
      <c r="M23" s="102">
        <f t="shared" ref="M23:M30" si="5">+H23+I23+J23+K23+L23</f>
        <v>2093.5</v>
      </c>
      <c r="N23" s="102">
        <f t="shared" si="3"/>
        <v>32906.5</v>
      </c>
    </row>
    <row r="24" spans="1:14" ht="39" customHeight="1" x14ac:dyDescent="0.45">
      <c r="A24" s="138" t="s">
        <v>325</v>
      </c>
      <c r="B24" s="101" t="s">
        <v>146</v>
      </c>
      <c r="C24" s="101" t="s">
        <v>197</v>
      </c>
      <c r="D24" s="101" t="s">
        <v>147</v>
      </c>
      <c r="E24" s="101" t="s">
        <v>26</v>
      </c>
      <c r="F24" s="101" t="s">
        <v>175</v>
      </c>
      <c r="G24" s="104">
        <v>35000</v>
      </c>
      <c r="H24" s="102">
        <v>0</v>
      </c>
      <c r="I24" s="102">
        <v>25</v>
      </c>
      <c r="J24" s="104">
        <v>1004.5</v>
      </c>
      <c r="K24" s="104">
        <v>1064</v>
      </c>
      <c r="L24" s="102">
        <v>31867.4</v>
      </c>
      <c r="M24" s="102">
        <f t="shared" si="5"/>
        <v>33960.9</v>
      </c>
      <c r="N24" s="102">
        <f t="shared" si="3"/>
        <v>1039.0999999999985</v>
      </c>
    </row>
    <row r="25" spans="1:14" ht="39" customHeight="1" x14ac:dyDescent="0.45">
      <c r="A25" s="138" t="s">
        <v>326</v>
      </c>
      <c r="B25" s="101" t="s">
        <v>149</v>
      </c>
      <c r="C25" s="101" t="s">
        <v>150</v>
      </c>
      <c r="D25" s="101" t="s">
        <v>56</v>
      </c>
      <c r="E25" s="101" t="s">
        <v>26</v>
      </c>
      <c r="F25" s="101" t="s">
        <v>176</v>
      </c>
      <c r="G25" s="104">
        <v>35000</v>
      </c>
      <c r="H25" s="102">
        <v>0</v>
      </c>
      <c r="I25" s="102">
        <v>25</v>
      </c>
      <c r="J25" s="104">
        <v>1004.5</v>
      </c>
      <c r="K25" s="104">
        <v>1064</v>
      </c>
      <c r="L25" s="102">
        <v>1050</v>
      </c>
      <c r="M25" s="102">
        <f t="shared" si="5"/>
        <v>3143.5</v>
      </c>
      <c r="N25" s="102">
        <f t="shared" si="3"/>
        <v>31856.5</v>
      </c>
    </row>
    <row r="26" spans="1:14" ht="39" customHeight="1" x14ac:dyDescent="0.45">
      <c r="A26" s="138" t="s">
        <v>327</v>
      </c>
      <c r="B26" s="101" t="s">
        <v>218</v>
      </c>
      <c r="C26" s="101" t="s">
        <v>140</v>
      </c>
      <c r="D26" s="101" t="s">
        <v>56</v>
      </c>
      <c r="E26" s="101" t="s">
        <v>19</v>
      </c>
      <c r="F26" s="101" t="s">
        <v>176</v>
      </c>
      <c r="G26" s="104">
        <v>35000</v>
      </c>
      <c r="H26" s="102">
        <v>0</v>
      </c>
      <c r="I26" s="102">
        <v>25</v>
      </c>
      <c r="J26" s="104">
        <v>1004.5</v>
      </c>
      <c r="K26" s="104">
        <v>1064</v>
      </c>
      <c r="L26" s="102">
        <v>0</v>
      </c>
      <c r="M26" s="102">
        <f t="shared" si="5"/>
        <v>2093.5</v>
      </c>
      <c r="N26" s="102">
        <f t="shared" si="3"/>
        <v>32906.5</v>
      </c>
    </row>
    <row r="27" spans="1:14" ht="39" customHeight="1" x14ac:dyDescent="0.45">
      <c r="A27" s="138" t="s">
        <v>328</v>
      </c>
      <c r="B27" s="101" t="s">
        <v>219</v>
      </c>
      <c r="C27" s="101" t="s">
        <v>284</v>
      </c>
      <c r="D27" s="101" t="s">
        <v>56</v>
      </c>
      <c r="E27" s="101" t="s">
        <v>19</v>
      </c>
      <c r="F27" s="101" t="s">
        <v>175</v>
      </c>
      <c r="G27" s="104">
        <v>35000</v>
      </c>
      <c r="H27" s="102">
        <v>0</v>
      </c>
      <c r="I27" s="102">
        <v>25</v>
      </c>
      <c r="J27" s="104">
        <v>1004.5</v>
      </c>
      <c r="K27" s="104">
        <v>1064</v>
      </c>
      <c r="L27" s="102">
        <v>0</v>
      </c>
      <c r="M27" s="102">
        <f t="shared" si="5"/>
        <v>2093.5</v>
      </c>
      <c r="N27" s="102">
        <f t="shared" si="3"/>
        <v>32906.5</v>
      </c>
    </row>
    <row r="28" spans="1:14" ht="39" customHeight="1" x14ac:dyDescent="0.45">
      <c r="A28" s="138" t="s">
        <v>329</v>
      </c>
      <c r="B28" s="101" t="s">
        <v>292</v>
      </c>
      <c r="C28" s="101" t="s">
        <v>191</v>
      </c>
      <c r="D28" s="101" t="s">
        <v>301</v>
      </c>
      <c r="E28" s="101" t="s">
        <v>19</v>
      </c>
      <c r="F28" s="101" t="s">
        <v>175</v>
      </c>
      <c r="G28" s="104">
        <v>35000</v>
      </c>
      <c r="H28" s="102">
        <v>0</v>
      </c>
      <c r="I28" s="102">
        <v>25</v>
      </c>
      <c r="J28" s="104">
        <v>1004.5</v>
      </c>
      <c r="K28" s="104">
        <v>1064</v>
      </c>
      <c r="L28" s="102">
        <v>0</v>
      </c>
      <c r="M28" s="102">
        <f t="shared" si="5"/>
        <v>2093.5</v>
      </c>
      <c r="N28" s="102">
        <f t="shared" si="3"/>
        <v>32906.5</v>
      </c>
    </row>
    <row r="29" spans="1:14" ht="39" customHeight="1" x14ac:dyDescent="0.45">
      <c r="A29" s="138" t="s">
        <v>330</v>
      </c>
      <c r="B29" s="101" t="s">
        <v>293</v>
      </c>
      <c r="C29" s="101" t="s">
        <v>216</v>
      </c>
      <c r="D29" s="101" t="s">
        <v>56</v>
      </c>
      <c r="E29" s="101" t="s">
        <v>19</v>
      </c>
      <c r="F29" s="101" t="s">
        <v>175</v>
      </c>
      <c r="G29" s="104">
        <v>35000</v>
      </c>
      <c r="H29" s="102">
        <v>0</v>
      </c>
      <c r="I29" s="102">
        <v>25</v>
      </c>
      <c r="J29" s="104">
        <v>1004.5</v>
      </c>
      <c r="K29" s="104">
        <v>1064</v>
      </c>
      <c r="L29" s="102">
        <v>0</v>
      </c>
      <c r="M29" s="102">
        <f t="shared" si="5"/>
        <v>2093.5</v>
      </c>
      <c r="N29" s="102">
        <f t="shared" si="3"/>
        <v>32906.5</v>
      </c>
    </row>
    <row r="30" spans="1:14" ht="39" customHeight="1" x14ac:dyDescent="0.45">
      <c r="A30" s="138" t="s">
        <v>331</v>
      </c>
      <c r="B30" s="101" t="s">
        <v>352</v>
      </c>
      <c r="C30" s="101" t="s">
        <v>222</v>
      </c>
      <c r="D30" s="101" t="s">
        <v>56</v>
      </c>
      <c r="E30" s="101" t="s">
        <v>19</v>
      </c>
      <c r="F30" s="101" t="s">
        <v>176</v>
      </c>
      <c r="G30" s="104">
        <v>35000</v>
      </c>
      <c r="H30" s="102">
        <v>0</v>
      </c>
      <c r="I30" s="102">
        <v>25</v>
      </c>
      <c r="J30" s="104">
        <v>1004.5</v>
      </c>
      <c r="K30" s="104">
        <v>1064</v>
      </c>
      <c r="L30" s="102">
        <v>0</v>
      </c>
      <c r="M30" s="102">
        <f t="shared" si="5"/>
        <v>2093.5</v>
      </c>
      <c r="N30" s="102">
        <f t="shared" si="3"/>
        <v>32906.5</v>
      </c>
    </row>
    <row r="31" spans="1:14" ht="39" customHeight="1" x14ac:dyDescent="0.45">
      <c r="A31" s="138" t="s">
        <v>332</v>
      </c>
      <c r="B31" s="103" t="s">
        <v>132</v>
      </c>
      <c r="C31" s="101" t="s">
        <v>216</v>
      </c>
      <c r="D31" s="101" t="s">
        <v>44</v>
      </c>
      <c r="E31" s="101" t="s">
        <v>26</v>
      </c>
      <c r="F31" s="101" t="s">
        <v>176</v>
      </c>
      <c r="G31" s="104">
        <v>31500</v>
      </c>
      <c r="H31" s="102">
        <v>0</v>
      </c>
      <c r="I31" s="102">
        <v>25</v>
      </c>
      <c r="J31" s="104">
        <v>904.05</v>
      </c>
      <c r="K31" s="104">
        <v>957.6</v>
      </c>
      <c r="L31" s="102">
        <v>0</v>
      </c>
      <c r="M31" s="102">
        <f>+H31+I31+J31+K31+L31</f>
        <v>1886.65</v>
      </c>
      <c r="N31" s="102">
        <f t="shared" si="3"/>
        <v>29613.35</v>
      </c>
    </row>
    <row r="32" spans="1:14" ht="39" customHeight="1" x14ac:dyDescent="0.45">
      <c r="A32" s="138" t="s">
        <v>333</v>
      </c>
      <c r="B32" s="101" t="s">
        <v>135</v>
      </c>
      <c r="C32" s="101" t="s">
        <v>54</v>
      </c>
      <c r="D32" s="101" t="s">
        <v>56</v>
      </c>
      <c r="E32" s="101" t="s">
        <v>26</v>
      </c>
      <c r="F32" s="101" t="s">
        <v>176</v>
      </c>
      <c r="G32" s="104">
        <v>31000</v>
      </c>
      <c r="H32" s="102">
        <v>0</v>
      </c>
      <c r="I32" s="102">
        <v>25</v>
      </c>
      <c r="J32" s="104">
        <v>889.7</v>
      </c>
      <c r="K32" s="104">
        <v>942.4</v>
      </c>
      <c r="L32" s="102">
        <v>771</v>
      </c>
      <c r="M32" s="102">
        <v>2628.1</v>
      </c>
      <c r="N32" s="102">
        <f t="shared" si="3"/>
        <v>28371.9</v>
      </c>
    </row>
    <row r="33" spans="1:14" ht="39" customHeight="1" x14ac:dyDescent="0.45">
      <c r="A33" s="138" t="s">
        <v>334</v>
      </c>
      <c r="B33" s="121" t="s">
        <v>300</v>
      </c>
      <c r="C33" s="101" t="s">
        <v>216</v>
      </c>
      <c r="D33" s="101" t="s">
        <v>56</v>
      </c>
      <c r="E33" s="101" t="s">
        <v>19</v>
      </c>
      <c r="F33" s="101" t="s">
        <v>175</v>
      </c>
      <c r="G33" s="104">
        <v>30000</v>
      </c>
      <c r="H33" s="102">
        <v>0</v>
      </c>
      <c r="I33" s="102">
        <v>25</v>
      </c>
      <c r="J33" s="104">
        <v>861</v>
      </c>
      <c r="K33" s="104">
        <v>912</v>
      </c>
      <c r="L33" s="102">
        <v>0</v>
      </c>
      <c r="M33" s="102">
        <f>+H33+I33+J33+K33+L33</f>
        <v>1798</v>
      </c>
      <c r="N33" s="102">
        <f t="shared" si="3"/>
        <v>28202</v>
      </c>
    </row>
    <row r="34" spans="1:14" ht="39" customHeight="1" x14ac:dyDescent="0.45">
      <c r="A34" s="138" t="s">
        <v>335</v>
      </c>
      <c r="B34" s="121" t="s">
        <v>392</v>
      </c>
      <c r="C34" s="101" t="s">
        <v>216</v>
      </c>
      <c r="D34" s="101" t="s">
        <v>56</v>
      </c>
      <c r="E34" s="101" t="s">
        <v>19</v>
      </c>
      <c r="F34" s="101" t="s">
        <v>176</v>
      </c>
      <c r="G34" s="104">
        <v>30000</v>
      </c>
      <c r="H34" s="102">
        <v>0</v>
      </c>
      <c r="I34" s="102">
        <v>25</v>
      </c>
      <c r="J34" s="104">
        <v>861</v>
      </c>
      <c r="K34" s="104">
        <v>912</v>
      </c>
      <c r="L34" s="102">
        <v>0</v>
      </c>
      <c r="M34" s="102">
        <f>+H34+I34+J34+K34+L34</f>
        <v>1798</v>
      </c>
      <c r="N34" s="102">
        <f t="shared" ref="N34" si="6">+G34-M34</f>
        <v>28202</v>
      </c>
    </row>
    <row r="35" spans="1:14" ht="39" customHeight="1" x14ac:dyDescent="0.45">
      <c r="A35" s="138" t="s">
        <v>344</v>
      </c>
      <c r="B35" s="121" t="s">
        <v>134</v>
      </c>
      <c r="C35" s="101" t="s">
        <v>192</v>
      </c>
      <c r="D35" s="101" t="s">
        <v>77</v>
      </c>
      <c r="E35" s="101" t="s">
        <v>19</v>
      </c>
      <c r="F35" s="101" t="s">
        <v>176</v>
      </c>
      <c r="G35" s="104">
        <v>17710</v>
      </c>
      <c r="H35" s="102">
        <v>0</v>
      </c>
      <c r="I35" s="102">
        <v>25</v>
      </c>
      <c r="J35" s="104">
        <v>508.28</v>
      </c>
      <c r="K35" s="104">
        <v>538.38</v>
      </c>
      <c r="L35" s="102">
        <v>0</v>
      </c>
      <c r="M35" s="102">
        <f>+H35+I35+J35+K35+L35</f>
        <v>1071.6599999999999</v>
      </c>
      <c r="N35" s="102">
        <f t="shared" si="3"/>
        <v>16638.34</v>
      </c>
    </row>
    <row r="36" spans="1:14" ht="39" customHeight="1" x14ac:dyDescent="0.45">
      <c r="A36" s="257" t="s">
        <v>179</v>
      </c>
      <c r="B36" s="258"/>
      <c r="C36" s="258"/>
      <c r="D36" s="258"/>
      <c r="E36" s="258"/>
      <c r="F36" s="267"/>
      <c r="G36" s="75">
        <f>SUM(G9:G35)</f>
        <v>1095210</v>
      </c>
      <c r="H36" s="16">
        <f>SUM(H9:H35)</f>
        <v>24101.970000000008</v>
      </c>
      <c r="I36" s="16">
        <f>SUM(I9:I35)</f>
        <v>675</v>
      </c>
      <c r="J36" s="82">
        <f>SUM(J9:J35)</f>
        <v>31432.53</v>
      </c>
      <c r="K36" s="82">
        <f>SUM(K9:K35)</f>
        <v>33294.379999999997</v>
      </c>
      <c r="L36" s="16">
        <f>SUM(L10:L35)</f>
        <v>40128.770000000004</v>
      </c>
      <c r="M36" s="16">
        <f>SUM(M9:M35)</f>
        <v>129632.65</v>
      </c>
      <c r="N36" s="63">
        <f>SUM(N9:N35)</f>
        <v>965577.34999999986</v>
      </c>
    </row>
    <row r="38" spans="1:14" ht="39" customHeight="1" x14ac:dyDescent="0.45">
      <c r="A38" s="56"/>
      <c r="B38" s="56"/>
      <c r="C38" s="56"/>
      <c r="D38" s="56"/>
      <c r="E38" s="56"/>
      <c r="F38" s="56"/>
      <c r="G38" s="76"/>
      <c r="H38" s="22"/>
      <c r="I38" s="22"/>
      <c r="J38" s="83"/>
      <c r="K38" s="83"/>
      <c r="L38" s="22"/>
      <c r="M38" s="22"/>
      <c r="N38" s="65"/>
    </row>
    <row r="39" spans="1:14" ht="39" customHeight="1" x14ac:dyDescent="0.4">
      <c r="A39" s="14"/>
      <c r="B39" s="95"/>
      <c r="C39" s="28"/>
      <c r="D39" s="28"/>
      <c r="E39" s="28"/>
      <c r="F39" s="28"/>
      <c r="G39" s="77"/>
      <c r="H39" s="23"/>
      <c r="I39" s="23"/>
      <c r="J39" s="84"/>
      <c r="K39" s="84"/>
      <c r="L39" s="23"/>
      <c r="M39" s="23"/>
      <c r="N39" s="23"/>
    </row>
    <row r="40" spans="1:14" ht="39" customHeight="1" thickBot="1" x14ac:dyDescent="0.5">
      <c r="A40" s="18"/>
      <c r="B40" s="137"/>
      <c r="D40" s="17"/>
      <c r="E40" s="17"/>
      <c r="F40" s="17"/>
      <c r="G40" s="78"/>
      <c r="H40" s="21"/>
      <c r="I40" s="21"/>
      <c r="J40" s="85"/>
      <c r="K40" s="86"/>
      <c r="L40" s="22"/>
      <c r="M40" s="22"/>
      <c r="N40" s="23"/>
    </row>
    <row r="41" spans="1:14" ht="37.5" customHeight="1" x14ac:dyDescent="0.5">
      <c r="A41" s="134"/>
      <c r="B41" s="119" t="s">
        <v>91</v>
      </c>
      <c r="C41" s="133"/>
      <c r="D41" s="130"/>
      <c r="E41" s="130"/>
      <c r="F41" s="130"/>
      <c r="G41" s="135"/>
      <c r="H41" s="132" t="s">
        <v>92</v>
      </c>
      <c r="I41" s="132"/>
      <c r="J41" s="135"/>
      <c r="K41" s="136"/>
      <c r="L41" s="22"/>
      <c r="M41" s="22"/>
      <c r="N41" s="23"/>
    </row>
    <row r="42" spans="1:14" ht="28.5" customHeight="1" x14ac:dyDescent="0.5">
      <c r="A42" s="134"/>
      <c r="B42" s="119" t="s">
        <v>180</v>
      </c>
      <c r="C42" s="133"/>
      <c r="D42" s="130"/>
      <c r="E42" s="130"/>
      <c r="F42" s="130"/>
      <c r="G42" s="135"/>
      <c r="H42" s="132" t="s">
        <v>93</v>
      </c>
      <c r="I42" s="132"/>
      <c r="J42" s="136"/>
      <c r="K42" s="135"/>
      <c r="L42" s="22"/>
      <c r="M42" s="22"/>
      <c r="N42" s="23"/>
    </row>
    <row r="43" spans="1:14" ht="39" customHeight="1" x14ac:dyDescent="0.45">
      <c r="A43" s="18"/>
      <c r="B43" s="96"/>
      <c r="C43" s="17"/>
      <c r="D43" s="17" t="s">
        <v>131</v>
      </c>
      <c r="E43" s="17"/>
      <c r="F43" s="17"/>
      <c r="G43" s="78"/>
      <c r="H43" s="20"/>
      <c r="I43" s="20"/>
      <c r="J43" s="78"/>
      <c r="K43" s="86"/>
      <c r="L43" s="22"/>
      <c r="M43" s="22"/>
      <c r="N43" s="23"/>
    </row>
    <row r="44" spans="1:14" ht="39" customHeight="1" x14ac:dyDescent="0.45">
      <c r="A44" s="18"/>
      <c r="B44" s="96"/>
      <c r="C44" s="17"/>
      <c r="D44" s="17"/>
      <c r="E44" s="17"/>
      <c r="F44" s="17"/>
      <c r="G44" s="78"/>
      <c r="H44" s="22"/>
      <c r="I44" s="22"/>
      <c r="J44" s="86"/>
      <c r="K44" s="86"/>
      <c r="L44" s="22"/>
      <c r="M44" s="22"/>
      <c r="N44" s="23"/>
    </row>
    <row r="45" spans="1:14" ht="39" customHeight="1" x14ac:dyDescent="0.45">
      <c r="A45" s="18"/>
      <c r="B45" s="96"/>
      <c r="C45" s="17"/>
      <c r="D45" s="17"/>
      <c r="E45" s="17"/>
      <c r="F45" s="17"/>
      <c r="G45" s="78"/>
      <c r="H45" s="22"/>
      <c r="I45" s="22"/>
      <c r="J45" s="86"/>
      <c r="K45" s="86"/>
      <c r="L45" s="22"/>
      <c r="M45" s="22"/>
      <c r="N45" s="23"/>
    </row>
    <row r="46" spans="1:14" ht="39" customHeight="1" x14ac:dyDescent="0.4">
      <c r="A46" s="14"/>
      <c r="B46" s="95"/>
      <c r="C46" s="28"/>
      <c r="D46" s="28"/>
      <c r="E46" s="28"/>
      <c r="F46" s="28"/>
      <c r="G46" s="77"/>
      <c r="H46" s="23"/>
      <c r="I46" s="23"/>
      <c r="J46" s="84"/>
      <c r="K46" s="84"/>
      <c r="L46" s="23"/>
      <c r="M46" s="23"/>
      <c r="N46" s="23"/>
    </row>
    <row r="47" spans="1:14" ht="39" customHeight="1" x14ac:dyDescent="0.4">
      <c r="A47" s="14"/>
      <c r="B47" s="95"/>
      <c r="C47" s="28"/>
      <c r="D47" s="28"/>
      <c r="E47" s="28"/>
      <c r="F47" s="28"/>
      <c r="G47" s="77"/>
      <c r="H47" s="23"/>
      <c r="I47" s="23"/>
      <c r="J47" s="84"/>
      <c r="K47" s="84"/>
      <c r="L47" s="23"/>
      <c r="M47" s="23"/>
      <c r="N47" s="23"/>
    </row>
    <row r="48" spans="1:14" ht="39" customHeight="1" x14ac:dyDescent="0.45">
      <c r="A48" s="30"/>
      <c r="B48" s="97"/>
      <c r="C48" s="31"/>
      <c r="D48" s="31"/>
      <c r="E48" s="31"/>
      <c r="F48" s="31"/>
      <c r="G48" s="79"/>
      <c r="H48" s="30"/>
      <c r="I48" s="30"/>
      <c r="J48" s="79"/>
      <c r="K48" s="79"/>
      <c r="L48" s="31"/>
      <c r="M48" s="31"/>
      <c r="N48" s="31"/>
    </row>
    <row r="49" spans="1:17" ht="39" customHeight="1" x14ac:dyDescent="0.45">
      <c r="A49" s="25"/>
      <c r="B49" s="97"/>
      <c r="C49" s="31"/>
      <c r="D49" s="31"/>
      <c r="E49" s="31"/>
      <c r="F49" s="31"/>
      <c r="G49" s="80"/>
      <c r="H49" s="25"/>
      <c r="I49" s="25"/>
      <c r="J49" s="80"/>
      <c r="K49" s="80"/>
      <c r="L49" s="31"/>
      <c r="M49" s="31"/>
      <c r="N49" s="31"/>
    </row>
    <row r="50" spans="1:17" ht="39" customHeight="1" x14ac:dyDescent="0.45">
      <c r="A50" s="25"/>
      <c r="B50" s="97"/>
      <c r="C50" s="31"/>
      <c r="D50" s="31"/>
      <c r="E50" s="31"/>
      <c r="F50" s="31"/>
      <c r="G50" s="80"/>
      <c r="H50" s="25"/>
      <c r="I50" s="25"/>
      <c r="J50" s="80"/>
      <c r="K50" s="80"/>
      <c r="L50" s="31"/>
      <c r="M50" s="31"/>
      <c r="N50" s="31"/>
      <c r="O50" s="25"/>
      <c r="P50" s="25"/>
      <c r="Q50" s="25"/>
    </row>
    <row r="51" spans="1:17" ht="39" customHeight="1" x14ac:dyDescent="0.25">
      <c r="O51" s="25"/>
      <c r="P51" s="25"/>
      <c r="Q51" s="25"/>
    </row>
  </sheetData>
  <sortState xmlns:xlrd2="http://schemas.microsoft.com/office/spreadsheetml/2017/richdata2" ref="A10:N35">
    <sortCondition descending="1" ref="G35"/>
  </sortState>
  <mergeCells count="6">
    <mergeCell ref="A1:N1"/>
    <mergeCell ref="A4:N4"/>
    <mergeCell ref="A6:N6"/>
    <mergeCell ref="B5:N5"/>
    <mergeCell ref="A36:F36"/>
    <mergeCell ref="A7:N7"/>
  </mergeCells>
  <phoneticPr fontId="30" type="noConversion"/>
  <pageMargins left="0.43" right="0.24" top="0.44" bottom="0.3" header="0.17" footer="0.17"/>
  <pageSetup paperSize="5" scale="36" orientation="landscape" r:id="rId1"/>
  <rowBreaks count="1" manualBreakCount="1">
    <brk id="43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7"/>
  <sheetViews>
    <sheetView view="pageBreakPreview" zoomScale="60" zoomScaleNormal="100" zoomScalePageLayoutView="39" workbookViewId="0">
      <selection activeCell="C15" sqref="C15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92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87"/>
    </row>
    <row r="2" spans="1:16" s="1" customFormat="1" ht="37.5" customHeight="1" x14ac:dyDescent="0.5">
      <c r="A2" s="2"/>
      <c r="B2" s="2"/>
      <c r="C2" s="2"/>
      <c r="D2" s="2"/>
      <c r="E2" s="88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88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59" t="s">
        <v>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</row>
    <row r="5" spans="1:16" s="1" customFormat="1" ht="24" customHeight="1" x14ac:dyDescent="0.5">
      <c r="A5" s="26"/>
      <c r="B5" s="266" t="s">
        <v>407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</row>
    <row r="6" spans="1:16" s="1" customFormat="1" ht="27.75" customHeight="1" x14ac:dyDescent="0.5">
      <c r="A6" s="259" t="s">
        <v>151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3"/>
      <c r="P6" s="3"/>
    </row>
    <row r="7" spans="1:16" s="259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174</v>
      </c>
      <c r="G8" s="7" t="s">
        <v>178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38" t="s">
        <v>310</v>
      </c>
      <c r="B9" s="10" t="s">
        <v>37</v>
      </c>
      <c r="C9" s="11" t="s">
        <v>34</v>
      </c>
      <c r="D9" s="11" t="s">
        <v>38</v>
      </c>
      <c r="E9" s="27" t="s">
        <v>152</v>
      </c>
      <c r="F9" s="11" t="s">
        <v>175</v>
      </c>
      <c r="G9" s="66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12">
        <f>+G9-M9</f>
        <v>40306</v>
      </c>
    </row>
    <row r="10" spans="1:16" s="4" customFormat="1" ht="37.5" customHeight="1" x14ac:dyDescent="0.45">
      <c r="A10" s="138" t="s">
        <v>311</v>
      </c>
      <c r="B10" s="11" t="s">
        <v>153</v>
      </c>
      <c r="C10" s="11" t="s">
        <v>197</v>
      </c>
      <c r="D10" s="13" t="s">
        <v>97</v>
      </c>
      <c r="E10" s="27" t="s">
        <v>152</v>
      </c>
      <c r="F10" s="11" t="s">
        <v>175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s="4" customFormat="1" ht="37.5" customHeight="1" x14ac:dyDescent="0.45">
      <c r="A11" s="245" t="s">
        <v>312</v>
      </c>
      <c r="B11" s="246" t="s">
        <v>408</v>
      </c>
      <c r="C11" s="101" t="s">
        <v>216</v>
      </c>
      <c r="D11" s="247" t="s">
        <v>25</v>
      </c>
      <c r="E11" s="27" t="s">
        <v>152</v>
      </c>
      <c r="F11" s="11" t="s">
        <v>175</v>
      </c>
      <c r="G11" s="32">
        <v>70000</v>
      </c>
      <c r="H11" s="12">
        <v>5368.45</v>
      </c>
      <c r="I11" s="12">
        <v>25</v>
      </c>
      <c r="J11" s="12">
        <v>2009</v>
      </c>
      <c r="K11" s="12">
        <v>2128</v>
      </c>
      <c r="L11" s="12">
        <v>1534</v>
      </c>
      <c r="M11" s="12">
        <v>11064.45</v>
      </c>
      <c r="N11" s="12">
        <v>58935.55</v>
      </c>
    </row>
    <row r="12" spans="1:16" ht="37.5" customHeight="1" x14ac:dyDescent="0.45">
      <c r="A12" s="257" t="s">
        <v>179</v>
      </c>
      <c r="B12" s="258"/>
      <c r="C12" s="258"/>
      <c r="D12" s="258"/>
      <c r="E12" s="258"/>
      <c r="F12" s="267"/>
      <c r="G12" s="15">
        <f t="shared" ref="G12:N12" si="0">SUM(G9:G11)</f>
        <v>130000</v>
      </c>
      <c r="H12" s="15">
        <f t="shared" si="0"/>
        <v>7222.45</v>
      </c>
      <c r="I12" s="16">
        <f t="shared" si="0"/>
        <v>75</v>
      </c>
      <c r="J12" s="15">
        <f t="shared" si="0"/>
        <v>3731</v>
      </c>
      <c r="K12" s="15">
        <f t="shared" si="0"/>
        <v>3952</v>
      </c>
      <c r="L12" s="15">
        <f t="shared" si="0"/>
        <v>6394</v>
      </c>
      <c r="M12" s="15">
        <f t="shared" si="0"/>
        <v>21374.45</v>
      </c>
      <c r="N12" s="15">
        <f t="shared" si="0"/>
        <v>108625.55</v>
      </c>
    </row>
    <row r="13" spans="1:16" ht="37.5" customHeight="1" x14ac:dyDescent="0.4">
      <c r="A13" s="14"/>
      <c r="B13" s="28"/>
      <c r="C13" s="28"/>
      <c r="D13" s="28"/>
      <c r="E13" s="89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89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7.5" customHeight="1" x14ac:dyDescent="0.4">
      <c r="A15" s="14"/>
      <c r="B15" s="28"/>
      <c r="C15" s="28"/>
      <c r="D15" s="28"/>
      <c r="E15" s="89"/>
      <c r="F15" s="28"/>
      <c r="G15" s="29"/>
      <c r="H15" s="23"/>
      <c r="I15" s="23"/>
      <c r="J15" s="23"/>
      <c r="K15" s="23"/>
      <c r="L15" s="23"/>
      <c r="M15" s="23"/>
      <c r="N15" s="64"/>
    </row>
    <row r="16" spans="1:16" ht="37.5" customHeight="1" x14ac:dyDescent="0.4">
      <c r="A16" s="14"/>
      <c r="B16" s="28"/>
      <c r="C16" s="28"/>
      <c r="D16" s="28"/>
      <c r="E16" s="89"/>
      <c r="F16" s="28"/>
      <c r="G16" s="29"/>
      <c r="H16" s="23"/>
      <c r="I16" s="23"/>
      <c r="J16" s="23"/>
      <c r="K16" s="23"/>
      <c r="L16" s="23"/>
      <c r="M16" s="23"/>
      <c r="N16" s="23"/>
    </row>
    <row r="17" spans="1:16" ht="37.5" customHeight="1" x14ac:dyDescent="0.45">
      <c r="A17" s="18"/>
      <c r="B17" s="19"/>
      <c r="C17" s="17"/>
      <c r="D17" s="17"/>
      <c r="E17" s="90"/>
      <c r="F17" s="17"/>
      <c r="G17" s="20"/>
      <c r="H17" s="21"/>
      <c r="I17" s="21"/>
      <c r="J17" s="21"/>
      <c r="K17" s="22"/>
      <c r="L17" s="22"/>
      <c r="M17" s="22"/>
      <c r="N17" s="23"/>
    </row>
    <row r="18" spans="1:16" ht="37.5" customHeight="1" x14ac:dyDescent="0.5">
      <c r="A18" s="18"/>
      <c r="B18" s="130" t="s">
        <v>203</v>
      </c>
      <c r="C18" s="130"/>
      <c r="D18" s="130"/>
      <c r="E18" s="131"/>
      <c r="F18" s="130"/>
      <c r="G18" s="132"/>
      <c r="H18" s="132" t="s">
        <v>92</v>
      </c>
      <c r="I18" s="132"/>
      <c r="J18" s="132"/>
      <c r="K18" s="24"/>
      <c r="L18" s="22"/>
      <c r="M18" s="22"/>
      <c r="N18" s="23"/>
    </row>
    <row r="19" spans="1:16" ht="28.5" customHeight="1" x14ac:dyDescent="0.5">
      <c r="A19" s="18"/>
      <c r="B19" s="130" t="s">
        <v>204</v>
      </c>
      <c r="C19" s="130"/>
      <c r="D19" s="130"/>
      <c r="E19" s="131"/>
      <c r="F19" s="130"/>
      <c r="G19" s="132"/>
      <c r="H19" s="132" t="s">
        <v>93</v>
      </c>
      <c r="I19" s="132"/>
      <c r="J19" s="133"/>
      <c r="K19" s="20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90"/>
      <c r="F20" s="17"/>
      <c r="G20" s="20"/>
      <c r="H20" s="20"/>
      <c r="I20" s="20"/>
      <c r="J20" s="20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90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5">
      <c r="A22" s="18"/>
      <c r="B22" s="17"/>
      <c r="C22" s="17"/>
      <c r="D22" s="17"/>
      <c r="E22" s="90"/>
      <c r="F22" s="17"/>
      <c r="G22" s="20"/>
      <c r="H22" s="22"/>
      <c r="I22" s="22"/>
      <c r="J22" s="22"/>
      <c r="K22" s="22"/>
      <c r="L22" s="22"/>
      <c r="M22" s="22"/>
      <c r="N22" s="23"/>
    </row>
    <row r="23" spans="1:16" ht="37.5" customHeight="1" x14ac:dyDescent="0.4">
      <c r="A23" s="14"/>
      <c r="B23" s="28"/>
      <c r="C23" s="28"/>
      <c r="D23" s="28"/>
      <c r="E23" s="89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">
      <c r="A24" s="14"/>
      <c r="B24" s="28"/>
      <c r="C24" s="28"/>
      <c r="D24" s="28"/>
      <c r="E24" s="89"/>
      <c r="F24" s="28"/>
      <c r="G24" s="29"/>
      <c r="H24" s="23"/>
      <c r="I24" s="23"/>
      <c r="J24" s="23"/>
      <c r="K24" s="23"/>
      <c r="L24" s="23"/>
      <c r="M24" s="23"/>
      <c r="N24" s="23"/>
    </row>
    <row r="25" spans="1:16" ht="37.5" customHeight="1" x14ac:dyDescent="0.45">
      <c r="A25" s="30"/>
      <c r="B25" s="31"/>
      <c r="C25" s="31"/>
      <c r="D25" s="31"/>
      <c r="E25" s="91"/>
      <c r="F25" s="31"/>
      <c r="G25" s="30"/>
      <c r="H25" s="30"/>
      <c r="I25" s="30"/>
      <c r="J25" s="30"/>
      <c r="K25" s="30"/>
      <c r="L25" s="31"/>
      <c r="M25" s="31"/>
      <c r="N25" s="31"/>
    </row>
    <row r="26" spans="1:16" ht="37.5" customHeight="1" x14ac:dyDescent="0.45">
      <c r="A26" s="25"/>
      <c r="B26" s="31"/>
      <c r="C26" s="31"/>
      <c r="D26" s="31"/>
      <c r="E26" s="91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  <row r="27" spans="1:16" ht="37.5" customHeight="1" x14ac:dyDescent="0.45">
      <c r="A27" s="25"/>
      <c r="B27" s="31"/>
      <c r="C27" s="31"/>
      <c r="D27" s="31"/>
      <c r="E27" s="91"/>
      <c r="F27" s="31"/>
      <c r="G27" s="25"/>
      <c r="H27" s="25"/>
      <c r="I27" s="25"/>
      <c r="J27" s="25"/>
      <c r="K27" s="25"/>
      <c r="L27" s="31"/>
      <c r="M27" s="31"/>
      <c r="N27" s="31"/>
      <c r="O27" s="25"/>
      <c r="P27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2:F12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view="pageBreakPreview" zoomScale="73" zoomScaleNormal="60" zoomScaleSheetLayoutView="73" zoomScalePageLayoutView="39" workbookViewId="0">
      <selection activeCell="A4" sqref="A4:XFD4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92" customWidth="1"/>
    <col min="4" max="4" width="28.42578125" style="92" customWidth="1"/>
    <col min="5" max="5" width="36.140625" style="92" customWidth="1"/>
    <col min="6" max="6" width="25.85546875" style="92" customWidth="1"/>
    <col min="7" max="7" width="19.7109375" style="81" customWidth="1"/>
    <col min="8" max="8" width="18" style="81" customWidth="1"/>
    <col min="9" max="9" width="16.28515625" style="81" customWidth="1"/>
    <col min="10" max="10" width="17.140625" style="81" customWidth="1"/>
    <col min="11" max="11" width="17.7109375" style="81" customWidth="1"/>
    <col min="12" max="12" width="23.7109375" style="81" customWidth="1"/>
    <col min="13" max="13" width="22.140625" style="81" customWidth="1"/>
  </cols>
  <sheetData>
    <row r="1" spans="1:16" s="1" customFormat="1" ht="27" x14ac:dyDescent="0.5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6" s="1" customFormat="1" ht="16.5" customHeight="1" x14ac:dyDescent="0.5">
      <c r="A2" s="2"/>
      <c r="B2" s="2"/>
      <c r="C2" s="88"/>
      <c r="D2" s="88"/>
      <c r="E2" s="88"/>
      <c r="F2" s="88"/>
      <c r="G2" s="72"/>
      <c r="H2" s="72"/>
      <c r="I2" s="72"/>
      <c r="J2" s="72"/>
      <c r="K2" s="72"/>
      <c r="L2" s="72"/>
      <c r="M2" s="72"/>
    </row>
    <row r="3" spans="1:16" s="1" customFormat="1" ht="27" x14ac:dyDescent="0.5">
      <c r="A3" s="268" t="s">
        <v>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16" s="1" customFormat="1" ht="24" customHeight="1" x14ac:dyDescent="0.5">
      <c r="A4" s="26"/>
      <c r="B4" s="266" t="s">
        <v>407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</row>
    <row r="5" spans="1:16" s="1" customFormat="1" ht="27" x14ac:dyDescent="0.5">
      <c r="A5" s="260" t="s">
        <v>155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3"/>
      <c r="O5" s="3"/>
      <c r="P5" s="3"/>
    </row>
    <row r="6" spans="1:16" s="1" customFormat="1" ht="19.5" customHeight="1" x14ac:dyDescent="0.5">
      <c r="A6" s="4"/>
      <c r="B6" s="4"/>
      <c r="C6" s="165"/>
      <c r="D6" s="165"/>
      <c r="E6" s="165"/>
      <c r="F6" s="165"/>
      <c r="G6" s="167"/>
      <c r="H6" s="167"/>
      <c r="I6" s="167"/>
      <c r="J6" s="167"/>
      <c r="K6" s="167"/>
      <c r="L6" s="167"/>
      <c r="M6" s="167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174</v>
      </c>
      <c r="G7" s="73" t="s">
        <v>178</v>
      </c>
      <c r="H7" s="82" t="s">
        <v>6</v>
      </c>
      <c r="I7" s="82" t="s">
        <v>8</v>
      </c>
      <c r="J7" s="73" t="s">
        <v>9</v>
      </c>
      <c r="K7" s="73" t="s">
        <v>10</v>
      </c>
      <c r="L7" s="73" t="s">
        <v>11</v>
      </c>
      <c r="M7" s="82" t="s">
        <v>12</v>
      </c>
    </row>
    <row r="8" spans="1:16" s="8" customFormat="1" ht="29.25" customHeight="1" x14ac:dyDescent="0.45">
      <c r="A8" s="9">
        <v>1</v>
      </c>
      <c r="B8" s="13" t="s">
        <v>166</v>
      </c>
      <c r="C8" s="27" t="s">
        <v>157</v>
      </c>
      <c r="D8" s="27" t="s">
        <v>157</v>
      </c>
      <c r="E8" s="27" t="s">
        <v>158</v>
      </c>
      <c r="F8" s="27" t="s">
        <v>175</v>
      </c>
      <c r="G8" s="174">
        <v>40000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9">
        <f>+G8</f>
        <v>40000</v>
      </c>
    </row>
    <row r="9" spans="1:16" s="4" customFormat="1" ht="29.25" customHeight="1" x14ac:dyDescent="0.45">
      <c r="A9" s="9">
        <v>2</v>
      </c>
      <c r="B9" s="13" t="s">
        <v>160</v>
      </c>
      <c r="C9" s="27" t="s">
        <v>157</v>
      </c>
      <c r="D9" s="27" t="s">
        <v>157</v>
      </c>
      <c r="E9" s="27" t="s">
        <v>158</v>
      </c>
      <c r="F9" s="27" t="s">
        <v>175</v>
      </c>
      <c r="G9" s="174">
        <v>28000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9">
        <v>28000</v>
      </c>
    </row>
    <row r="10" spans="1:16" s="4" customFormat="1" ht="29.25" customHeight="1" x14ac:dyDescent="0.45">
      <c r="A10" s="9">
        <v>4</v>
      </c>
      <c r="B10" s="13" t="s">
        <v>162</v>
      </c>
      <c r="C10" s="27" t="s">
        <v>157</v>
      </c>
      <c r="D10" s="27" t="s">
        <v>157</v>
      </c>
      <c r="E10" s="27" t="s">
        <v>158</v>
      </c>
      <c r="F10" s="27" t="s">
        <v>175</v>
      </c>
      <c r="G10" s="174">
        <v>28000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9">
        <v>28000</v>
      </c>
    </row>
    <row r="11" spans="1:16" s="4" customFormat="1" ht="29.25" customHeight="1" x14ac:dyDescent="0.45">
      <c r="A11" s="9">
        <v>5</v>
      </c>
      <c r="B11" s="13" t="s">
        <v>163</v>
      </c>
      <c r="C11" s="27" t="s">
        <v>157</v>
      </c>
      <c r="D11" s="27" t="s">
        <v>157</v>
      </c>
      <c r="E11" s="27" t="s">
        <v>158</v>
      </c>
      <c r="F11" s="27" t="s">
        <v>175</v>
      </c>
      <c r="G11" s="174">
        <v>28000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9">
        <v>28000</v>
      </c>
    </row>
    <row r="12" spans="1:16" s="4" customFormat="1" ht="29.25" customHeight="1" x14ac:dyDescent="0.45">
      <c r="A12" s="9">
        <v>6</v>
      </c>
      <c r="B12" s="13" t="s">
        <v>168</v>
      </c>
      <c r="C12" s="27" t="s">
        <v>157</v>
      </c>
      <c r="D12" s="27" t="s">
        <v>157</v>
      </c>
      <c r="E12" s="27" t="s">
        <v>158</v>
      </c>
      <c r="F12" s="27" t="s">
        <v>175</v>
      </c>
      <c r="G12" s="174">
        <v>15000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9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356</v>
      </c>
      <c r="C13" s="27" t="s">
        <v>157</v>
      </c>
      <c r="D13" s="27" t="s">
        <v>157</v>
      </c>
      <c r="E13" s="27" t="s">
        <v>158</v>
      </c>
      <c r="F13" s="27" t="s">
        <v>175</v>
      </c>
      <c r="G13" s="174">
        <v>13000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9">
        <v>13000</v>
      </c>
    </row>
    <row r="14" spans="1:16" s="4" customFormat="1" ht="29.25" customHeight="1" x14ac:dyDescent="0.45">
      <c r="A14" s="9">
        <v>8</v>
      </c>
      <c r="B14" s="13" t="s">
        <v>156</v>
      </c>
      <c r="C14" s="27" t="s">
        <v>157</v>
      </c>
      <c r="D14" s="27" t="s">
        <v>157</v>
      </c>
      <c r="E14" s="27" t="s">
        <v>158</v>
      </c>
      <c r="F14" s="27" t="s">
        <v>175</v>
      </c>
      <c r="G14" s="174">
        <v>13000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f>+G14</f>
        <v>13000</v>
      </c>
    </row>
    <row r="15" spans="1:16" s="4" customFormat="1" ht="29.25" customHeight="1" x14ac:dyDescent="0.45">
      <c r="A15" s="9">
        <v>9</v>
      </c>
      <c r="B15" s="13" t="s">
        <v>378</v>
      </c>
      <c r="C15" s="27" t="s">
        <v>157</v>
      </c>
      <c r="D15" s="27" t="s">
        <v>157</v>
      </c>
      <c r="E15" s="27" t="s">
        <v>158</v>
      </c>
      <c r="F15" s="27" t="s">
        <v>175</v>
      </c>
      <c r="G15" s="174">
        <v>13000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f>+G15</f>
        <v>13000</v>
      </c>
    </row>
    <row r="16" spans="1:16" s="4" customFormat="1" ht="29.25" customHeight="1" x14ac:dyDescent="0.45">
      <c r="A16" s="9">
        <v>10</v>
      </c>
      <c r="B16" s="13" t="s">
        <v>159</v>
      </c>
      <c r="C16" s="27" t="s">
        <v>157</v>
      </c>
      <c r="D16" s="27" t="s">
        <v>157</v>
      </c>
      <c r="E16" s="27" t="s">
        <v>158</v>
      </c>
      <c r="F16" s="27" t="s">
        <v>175</v>
      </c>
      <c r="G16" s="174">
        <v>13000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13000</v>
      </c>
    </row>
    <row r="17" spans="1:13" s="4" customFormat="1" ht="29.25" customHeight="1" x14ac:dyDescent="0.45">
      <c r="A17" s="9">
        <v>11</v>
      </c>
      <c r="B17" s="13" t="s">
        <v>347</v>
      </c>
      <c r="C17" s="27" t="s">
        <v>157</v>
      </c>
      <c r="D17" s="27" t="s">
        <v>157</v>
      </c>
      <c r="E17" s="27" t="s">
        <v>158</v>
      </c>
      <c r="F17" s="27" t="s">
        <v>175</v>
      </c>
      <c r="G17" s="174">
        <v>13000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168">
        <v>13000</v>
      </c>
    </row>
    <row r="18" spans="1:13" s="4" customFormat="1" ht="29.25" customHeight="1" x14ac:dyDescent="0.45">
      <c r="A18" s="9">
        <v>12</v>
      </c>
      <c r="B18" s="13" t="s">
        <v>208</v>
      </c>
      <c r="C18" s="27" t="s">
        <v>157</v>
      </c>
      <c r="D18" s="27" t="s">
        <v>157</v>
      </c>
      <c r="E18" s="27" t="s">
        <v>158</v>
      </c>
      <c r="F18" s="27" t="s">
        <v>175</v>
      </c>
      <c r="G18" s="174">
        <v>13000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13000</v>
      </c>
    </row>
    <row r="19" spans="1:13" s="4" customFormat="1" ht="29.25" customHeight="1" x14ac:dyDescent="0.45">
      <c r="A19" s="9">
        <v>13</v>
      </c>
      <c r="B19" s="13" t="s">
        <v>161</v>
      </c>
      <c r="C19" s="27" t="s">
        <v>157</v>
      </c>
      <c r="D19" s="27" t="s">
        <v>157</v>
      </c>
      <c r="E19" s="27" t="s">
        <v>158</v>
      </c>
      <c r="F19" s="27" t="s">
        <v>175</v>
      </c>
      <c r="G19" s="174">
        <v>13000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9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164</v>
      </c>
      <c r="C20" s="27" t="s">
        <v>157</v>
      </c>
      <c r="D20" s="27" t="s">
        <v>157</v>
      </c>
      <c r="E20" s="27" t="s">
        <v>158</v>
      </c>
      <c r="F20" s="27" t="s">
        <v>175</v>
      </c>
      <c r="G20" s="174">
        <v>13000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9">
        <f t="shared" si="1"/>
        <v>13000</v>
      </c>
    </row>
    <row r="21" spans="1:13" s="4" customFormat="1" ht="29.25" customHeight="1" x14ac:dyDescent="0.45">
      <c r="A21" s="9">
        <v>15</v>
      </c>
      <c r="B21" s="13" t="s">
        <v>165</v>
      </c>
      <c r="C21" s="27" t="s">
        <v>157</v>
      </c>
      <c r="D21" s="27" t="s">
        <v>157</v>
      </c>
      <c r="E21" s="27" t="s">
        <v>158</v>
      </c>
      <c r="F21" s="27" t="s">
        <v>175</v>
      </c>
      <c r="G21" s="174">
        <v>13000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9">
        <f t="shared" si="1"/>
        <v>13000</v>
      </c>
    </row>
    <row r="22" spans="1:13" s="4" customFormat="1" ht="29.25" customHeight="1" x14ac:dyDescent="0.45">
      <c r="A22" s="9">
        <v>16</v>
      </c>
      <c r="B22" s="13" t="s">
        <v>167</v>
      </c>
      <c r="C22" s="27" t="s">
        <v>157</v>
      </c>
      <c r="D22" s="27" t="s">
        <v>157</v>
      </c>
      <c r="E22" s="27" t="s">
        <v>158</v>
      </c>
      <c r="F22" s="27" t="s">
        <v>175</v>
      </c>
      <c r="G22" s="174">
        <v>13000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9">
        <f t="shared" si="1"/>
        <v>13000</v>
      </c>
    </row>
    <row r="23" spans="1:13" s="4" customFormat="1" ht="29.25" customHeight="1" x14ac:dyDescent="0.45">
      <c r="A23" s="9">
        <v>17</v>
      </c>
      <c r="B23" s="13" t="s">
        <v>169</v>
      </c>
      <c r="C23" s="27" t="s">
        <v>157</v>
      </c>
      <c r="D23" s="27" t="s">
        <v>157</v>
      </c>
      <c r="E23" s="27" t="s">
        <v>158</v>
      </c>
      <c r="F23" s="27" t="s">
        <v>175</v>
      </c>
      <c r="G23" s="174">
        <v>13000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9">
        <f t="shared" si="1"/>
        <v>13000</v>
      </c>
    </row>
    <row r="24" spans="1:13" ht="22.5" customHeight="1" x14ac:dyDescent="0.45">
      <c r="A24" s="257" t="s">
        <v>179</v>
      </c>
      <c r="B24" s="258"/>
      <c r="C24" s="258"/>
      <c r="D24" s="258"/>
      <c r="E24" s="258"/>
      <c r="F24" s="267"/>
      <c r="G24" s="82">
        <f t="shared" ref="G24:M24" si="2">SUM(G8:G23)</f>
        <v>282000</v>
      </c>
      <c r="H24" s="75">
        <f t="shared" si="2"/>
        <v>0</v>
      </c>
      <c r="I24" s="75">
        <f t="shared" si="2"/>
        <v>0</v>
      </c>
      <c r="J24" s="75">
        <f t="shared" si="2"/>
        <v>0</v>
      </c>
      <c r="K24" s="75">
        <f t="shared" si="2"/>
        <v>0</v>
      </c>
      <c r="L24" s="75">
        <f t="shared" si="2"/>
        <v>0</v>
      </c>
      <c r="M24" s="75">
        <f t="shared" si="2"/>
        <v>282000</v>
      </c>
    </row>
    <row r="25" spans="1:13" ht="30.95" customHeight="1" x14ac:dyDescent="0.4">
      <c r="A25" s="14"/>
      <c r="D25" s="89"/>
      <c r="E25" s="89"/>
      <c r="F25" s="89"/>
      <c r="G25" s="149"/>
      <c r="H25" s="154"/>
      <c r="I25" s="154"/>
      <c r="J25" s="154"/>
      <c r="K25" s="154"/>
      <c r="L25" s="154"/>
      <c r="M25" s="154"/>
    </row>
    <row r="26" spans="1:13" ht="30.95" customHeight="1" x14ac:dyDescent="0.4">
      <c r="A26" s="14"/>
      <c r="D26" s="89"/>
      <c r="E26" s="89"/>
      <c r="F26" s="89"/>
      <c r="G26" s="149"/>
      <c r="H26" s="154"/>
      <c r="I26" s="154"/>
      <c r="J26" s="154"/>
      <c r="K26" s="154"/>
      <c r="L26" s="154"/>
      <c r="M26" s="154"/>
    </row>
    <row r="27" spans="1:13" ht="30.95" customHeight="1" thickBot="1" x14ac:dyDescent="0.5">
      <c r="A27" s="14"/>
      <c r="B27" s="45"/>
      <c r="C27" s="90"/>
      <c r="D27" s="89"/>
      <c r="E27" s="89"/>
      <c r="F27" s="23"/>
      <c r="G27" s="170"/>
      <c r="H27" s="170"/>
      <c r="I27" s="170"/>
    </row>
    <row r="28" spans="1:13" ht="30.95" customHeight="1" x14ac:dyDescent="0.5">
      <c r="A28" s="14"/>
      <c r="B28" s="107" t="s">
        <v>91</v>
      </c>
      <c r="C28" s="166"/>
      <c r="D28" s="166"/>
      <c r="E28" s="166"/>
      <c r="F28" s="118"/>
      <c r="G28" s="148" t="s">
        <v>201</v>
      </c>
      <c r="H28" s="148"/>
      <c r="I28" s="171"/>
    </row>
    <row r="29" spans="1:13" ht="27" customHeight="1" x14ac:dyDescent="0.5">
      <c r="A29" s="14"/>
      <c r="B29" s="107" t="s">
        <v>180</v>
      </c>
      <c r="C29" s="166"/>
      <c r="D29" s="166"/>
      <c r="E29" s="166"/>
      <c r="F29" s="118"/>
      <c r="G29" s="148" t="s">
        <v>202</v>
      </c>
      <c r="H29" s="171"/>
      <c r="I29" s="148"/>
    </row>
    <row r="30" spans="1:13" ht="30.95" customHeight="1" x14ac:dyDescent="0.45">
      <c r="A30" s="18"/>
      <c r="B30" s="17"/>
      <c r="C30" s="90"/>
      <c r="D30" s="90"/>
      <c r="E30" s="90"/>
      <c r="F30" s="90"/>
      <c r="G30" s="146"/>
      <c r="H30" s="146"/>
      <c r="I30" s="146"/>
      <c r="J30" s="151"/>
      <c r="K30" s="172"/>
      <c r="L30" s="172"/>
      <c r="M30" s="173"/>
    </row>
    <row r="31" spans="1:13" ht="30.95" customHeight="1" x14ac:dyDescent="0.45">
      <c r="A31" s="18"/>
      <c r="B31" s="17"/>
      <c r="C31" s="90"/>
      <c r="D31" s="90"/>
      <c r="E31" s="90"/>
      <c r="F31" s="90"/>
      <c r="G31" s="146"/>
      <c r="K31" s="151"/>
      <c r="L31" s="151"/>
      <c r="M31" s="154"/>
    </row>
    <row r="32" spans="1:13" ht="30.95" customHeight="1" x14ac:dyDescent="0.45">
      <c r="A32" s="18"/>
      <c r="B32" s="17"/>
      <c r="C32" s="90"/>
      <c r="D32" s="90"/>
      <c r="E32" s="90"/>
      <c r="F32" s="90"/>
      <c r="G32" s="146"/>
      <c r="K32" s="151"/>
      <c r="L32" s="151"/>
      <c r="M32" s="154"/>
    </row>
    <row r="33" spans="1:16" ht="30.95" customHeight="1" x14ac:dyDescent="0.45">
      <c r="A33" s="18"/>
      <c r="B33" s="17"/>
      <c r="C33" s="90"/>
      <c r="D33" s="90"/>
      <c r="E33" s="90"/>
      <c r="F33" s="90"/>
      <c r="G33" s="146"/>
      <c r="H33" s="146"/>
      <c r="I33" s="146"/>
      <c r="J33" s="151"/>
      <c r="K33" s="151"/>
      <c r="L33" s="151"/>
      <c r="M33" s="154"/>
    </row>
    <row r="34" spans="1:16" ht="30.95" customHeight="1" x14ac:dyDescent="0.45">
      <c r="A34" s="30"/>
      <c r="B34" s="31"/>
      <c r="C34" s="91"/>
      <c r="D34" s="91"/>
      <c r="E34" s="91"/>
      <c r="F34" s="91"/>
      <c r="G34" s="79"/>
      <c r="H34" s="79"/>
      <c r="I34" s="79"/>
      <c r="J34" s="79"/>
      <c r="K34" s="161"/>
      <c r="L34" s="161"/>
      <c r="M34" s="161"/>
    </row>
    <row r="35" spans="1:16" ht="28.5" x14ac:dyDescent="0.45">
      <c r="A35" s="25"/>
      <c r="B35" s="31"/>
      <c r="C35" s="91"/>
      <c r="D35" s="91"/>
      <c r="E35" s="91"/>
      <c r="F35" s="91"/>
      <c r="G35" s="80"/>
      <c r="H35" s="80"/>
      <c r="I35" s="80"/>
      <c r="J35" s="80"/>
      <c r="K35" s="161"/>
      <c r="L35" s="161"/>
      <c r="M35" s="161"/>
      <c r="N35" s="25"/>
      <c r="O35" s="25"/>
      <c r="P35" s="25"/>
    </row>
    <row r="36" spans="1:16" ht="28.5" x14ac:dyDescent="0.45">
      <c r="A36" s="25"/>
      <c r="B36" s="31"/>
      <c r="C36" s="91"/>
      <c r="D36" s="91"/>
      <c r="E36" s="91"/>
      <c r="F36" s="91"/>
      <c r="G36" s="80"/>
      <c r="H36" s="80"/>
      <c r="I36" s="80"/>
      <c r="J36" s="80"/>
      <c r="K36" s="161"/>
      <c r="L36" s="161"/>
      <c r="M36" s="161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view="pageBreakPreview" zoomScale="50" zoomScaleNormal="100" zoomScaleSheetLayoutView="50" workbookViewId="0">
      <selection activeCell="C30" sqref="C30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46.7109375" customWidth="1"/>
    <col min="4" max="4" width="61" customWidth="1"/>
    <col min="5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ht="18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8.25" hidden="1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27" x14ac:dyDescent="0.25">
      <c r="A4" s="269" t="s">
        <v>0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</row>
    <row r="5" spans="1:15" s="1" customFormat="1" ht="24" customHeight="1" x14ac:dyDescent="0.5">
      <c r="A5" s="26"/>
      <c r="B5" s="266" t="s">
        <v>407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</row>
    <row r="6" spans="1:15" ht="27" x14ac:dyDescent="0.25">
      <c r="A6" s="269" t="s">
        <v>229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</row>
    <row r="7" spans="1:15" ht="18.75" x14ac:dyDescent="0.4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45" x14ac:dyDescent="0.45">
      <c r="A8" s="35" t="s">
        <v>1</v>
      </c>
      <c r="B8" s="36" t="s">
        <v>2</v>
      </c>
      <c r="C8" s="36" t="s">
        <v>3</v>
      </c>
      <c r="D8" s="36" t="s">
        <v>4</v>
      </c>
      <c r="E8" s="57" t="s">
        <v>5</v>
      </c>
      <c r="F8" s="7" t="s">
        <v>174</v>
      </c>
      <c r="G8" s="57" t="s">
        <v>184</v>
      </c>
      <c r="H8" s="36" t="s">
        <v>6</v>
      </c>
      <c r="I8" s="57" t="s">
        <v>7</v>
      </c>
      <c r="J8" s="36" t="s">
        <v>8</v>
      </c>
      <c r="K8" s="57" t="s">
        <v>9</v>
      </c>
      <c r="L8" s="57" t="s">
        <v>10</v>
      </c>
      <c r="M8" s="57" t="s">
        <v>11</v>
      </c>
      <c r="N8" s="36" t="s">
        <v>12</v>
      </c>
      <c r="O8" s="58"/>
    </row>
    <row r="9" spans="1:15" ht="22.5" x14ac:dyDescent="0.45">
      <c r="A9" s="37">
        <v>1</v>
      </c>
      <c r="B9" s="10" t="s">
        <v>43</v>
      </c>
      <c r="C9" s="11" t="s">
        <v>23</v>
      </c>
      <c r="D9" s="11" t="s">
        <v>348</v>
      </c>
      <c r="E9" s="59" t="s">
        <v>26</v>
      </c>
      <c r="F9" s="11" t="s">
        <v>176</v>
      </c>
      <c r="G9" s="62">
        <v>15000</v>
      </c>
      <c r="H9" s="62">
        <v>0</v>
      </c>
      <c r="I9" s="62">
        <v>25</v>
      </c>
      <c r="J9" s="62">
        <v>430.5</v>
      </c>
      <c r="K9" s="62">
        <v>456</v>
      </c>
      <c r="L9" s="62">
        <v>2338.3200000000002</v>
      </c>
      <c r="M9" s="62">
        <f>+H9+I9+J9+K9+L9</f>
        <v>3249.82</v>
      </c>
      <c r="N9" s="62">
        <f>+G9-M9</f>
        <v>11750.18</v>
      </c>
      <c r="O9" s="34"/>
    </row>
    <row r="10" spans="1:15" ht="22.5" x14ac:dyDescent="0.45">
      <c r="A10" s="61"/>
      <c r="B10" s="60"/>
      <c r="C10" s="60"/>
      <c r="D10" s="60"/>
      <c r="E10" s="60"/>
      <c r="F10" s="60"/>
      <c r="G10" s="62"/>
      <c r="H10" s="62"/>
      <c r="I10" s="62"/>
      <c r="J10" s="62"/>
      <c r="K10" s="62"/>
      <c r="L10" s="62"/>
      <c r="M10" s="62"/>
      <c r="N10" s="62"/>
    </row>
    <row r="11" spans="1:15" ht="22.5" x14ac:dyDescent="0.45">
      <c r="A11" s="61"/>
      <c r="B11" s="60"/>
      <c r="C11" s="60"/>
      <c r="D11" s="60"/>
      <c r="E11" s="60"/>
      <c r="F11" s="60"/>
      <c r="G11" s="38">
        <f>SUM(G9:G9)</f>
        <v>15000</v>
      </c>
      <c r="H11" s="39">
        <f t="shared" ref="H11:N11" si="0">SUM(H9:H9)</f>
        <v>0</v>
      </c>
      <c r="I11" s="39">
        <f t="shared" si="0"/>
        <v>25</v>
      </c>
      <c r="J11" s="39">
        <f t="shared" si="0"/>
        <v>430.5</v>
      </c>
      <c r="K11" s="39">
        <f t="shared" si="0"/>
        <v>456</v>
      </c>
      <c r="L11" s="39">
        <f t="shared" si="0"/>
        <v>2338.3200000000002</v>
      </c>
      <c r="M11" s="39">
        <f t="shared" si="0"/>
        <v>3249.82</v>
      </c>
      <c r="N11" s="39">
        <f t="shared" si="0"/>
        <v>11750.18</v>
      </c>
    </row>
    <row r="12" spans="1:15" ht="18.75" x14ac:dyDescent="0.4">
      <c r="A12" s="40"/>
      <c r="B12" s="41"/>
      <c r="C12" s="41"/>
      <c r="D12" s="41"/>
      <c r="E12" s="41"/>
      <c r="F12" s="41"/>
      <c r="G12" s="42"/>
      <c r="H12" s="43"/>
      <c r="I12" s="43"/>
      <c r="J12" s="43"/>
      <c r="K12" s="43"/>
      <c r="L12" s="43"/>
      <c r="M12" s="43"/>
      <c r="N12" s="43"/>
    </row>
    <row r="13" spans="1:15" ht="18.75" x14ac:dyDescent="0.4">
      <c r="A13" s="40"/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</row>
    <row r="14" spans="1:15" ht="18.75" x14ac:dyDescent="0.4">
      <c r="A14" s="40"/>
      <c r="B14" s="41"/>
      <c r="C14" s="41"/>
      <c r="D14" s="41"/>
      <c r="E14" s="41"/>
      <c r="F14" s="41"/>
      <c r="G14" s="42"/>
      <c r="H14" s="43"/>
      <c r="I14" s="43"/>
      <c r="J14" s="43"/>
      <c r="K14" s="43"/>
      <c r="L14" s="43"/>
      <c r="M14" s="43"/>
      <c r="N14" s="43"/>
    </row>
    <row r="15" spans="1:15" ht="18.75" x14ac:dyDescent="0.4">
      <c r="A15" s="40"/>
      <c r="B15" s="41"/>
      <c r="C15" s="41"/>
      <c r="D15" s="41"/>
      <c r="E15" s="41"/>
      <c r="F15" s="41"/>
      <c r="G15" s="42"/>
      <c r="H15" s="43"/>
      <c r="I15" s="43"/>
      <c r="J15" s="43"/>
      <c r="K15" s="43"/>
      <c r="L15" s="43"/>
      <c r="M15" s="43"/>
      <c r="N15" s="43"/>
    </row>
    <row r="16" spans="1:15" ht="18.75" x14ac:dyDescent="0.4">
      <c r="A16" s="40"/>
      <c r="B16" s="41"/>
      <c r="C16" s="41"/>
      <c r="D16" s="41"/>
      <c r="E16" s="41"/>
      <c r="F16" s="41"/>
      <c r="G16" s="42"/>
      <c r="H16" s="43"/>
      <c r="I16" s="43"/>
      <c r="J16" s="43"/>
      <c r="K16" s="43"/>
      <c r="L16" s="43"/>
      <c r="M16" s="43"/>
      <c r="N16" s="43"/>
    </row>
    <row r="17" spans="1:15" ht="18.75" x14ac:dyDescent="0.4">
      <c r="A17" s="40"/>
      <c r="B17" s="41"/>
      <c r="C17" s="41"/>
      <c r="D17" s="41"/>
      <c r="E17" s="41"/>
      <c r="F17" s="41"/>
      <c r="G17" s="42"/>
      <c r="H17" s="43"/>
      <c r="I17" s="43"/>
      <c r="J17" s="43"/>
      <c r="K17" s="43"/>
      <c r="L17" s="43"/>
      <c r="M17" s="43"/>
      <c r="N17" s="43"/>
    </row>
    <row r="18" spans="1:15" ht="23.25" thickBot="1" x14ac:dyDescent="0.5">
      <c r="A18" s="44"/>
      <c r="B18" s="45"/>
      <c r="C18" s="46"/>
      <c r="D18" s="46"/>
      <c r="E18" s="46"/>
      <c r="F18" s="46"/>
      <c r="G18" s="47"/>
      <c r="H18" s="48"/>
      <c r="I18" s="48"/>
      <c r="J18" s="48"/>
      <c r="K18" s="49"/>
      <c r="L18" s="49"/>
      <c r="M18" s="49"/>
      <c r="N18" s="43"/>
    </row>
    <row r="19" spans="1:15" ht="24.75" x14ac:dyDescent="0.5">
      <c r="A19" s="44"/>
      <c r="B19" s="107" t="s">
        <v>91</v>
      </c>
      <c r="C19" s="107"/>
      <c r="D19" s="107"/>
      <c r="E19" s="107"/>
      <c r="F19" s="107"/>
      <c r="G19" s="108"/>
      <c r="H19" s="108" t="s">
        <v>92</v>
      </c>
      <c r="I19" s="108"/>
      <c r="J19" s="108"/>
      <c r="K19" s="50"/>
      <c r="L19" s="49"/>
      <c r="M19" s="49"/>
      <c r="N19" s="43"/>
    </row>
    <row r="20" spans="1:15" ht="24.75" x14ac:dyDescent="0.5">
      <c r="A20" s="44"/>
      <c r="B20" s="107" t="s">
        <v>180</v>
      </c>
      <c r="C20" s="107"/>
      <c r="D20" s="107"/>
      <c r="E20" s="107"/>
      <c r="F20" s="107"/>
      <c r="G20" s="108"/>
      <c r="H20" s="108" t="s">
        <v>93</v>
      </c>
      <c r="I20" s="108"/>
      <c r="J20" s="111"/>
      <c r="K20" s="47"/>
      <c r="L20" s="49"/>
      <c r="M20" s="49"/>
      <c r="N20" s="43"/>
    </row>
    <row r="21" spans="1:15" ht="22.5" x14ac:dyDescent="0.45">
      <c r="A21" s="44"/>
      <c r="B21" s="46"/>
      <c r="C21" s="46"/>
      <c r="D21" s="46"/>
      <c r="E21" s="46"/>
      <c r="F21" s="46"/>
      <c r="G21" s="47"/>
      <c r="H21" s="47"/>
      <c r="I21" s="47"/>
      <c r="J21" s="47"/>
      <c r="K21" s="49"/>
      <c r="L21" s="49"/>
      <c r="M21" s="49"/>
      <c r="N21" s="43"/>
    </row>
    <row r="22" spans="1:15" ht="22.5" x14ac:dyDescent="0.45">
      <c r="A22" s="44"/>
      <c r="B22" s="46"/>
      <c r="C22" s="46"/>
      <c r="D22" s="46"/>
      <c r="E22" s="46"/>
      <c r="F22" s="46"/>
      <c r="G22" s="47"/>
      <c r="H22" s="49"/>
      <c r="I22" s="49"/>
      <c r="J22" s="49"/>
      <c r="K22" s="49"/>
      <c r="L22" s="49"/>
      <c r="M22" s="49"/>
      <c r="N22" s="43"/>
    </row>
    <row r="23" spans="1:15" ht="22.5" x14ac:dyDescent="0.45">
      <c r="A23" s="44"/>
      <c r="B23" s="46"/>
      <c r="C23" s="46"/>
      <c r="D23" s="46"/>
      <c r="E23" s="46"/>
      <c r="F23" s="46"/>
      <c r="G23" s="47"/>
      <c r="H23" s="49"/>
      <c r="I23" s="49"/>
      <c r="J23" s="49"/>
      <c r="K23" s="49"/>
      <c r="L23" s="49"/>
      <c r="M23" s="49"/>
      <c r="N23" s="43"/>
    </row>
    <row r="24" spans="1:15" ht="18.75" x14ac:dyDescent="0.4">
      <c r="A24" s="40"/>
      <c r="B24" s="41"/>
      <c r="C24" s="41"/>
      <c r="D24" s="41"/>
      <c r="E24" s="41"/>
      <c r="F24" s="41"/>
      <c r="G24" s="42"/>
      <c r="H24" s="43"/>
      <c r="I24" s="43"/>
      <c r="J24" s="43"/>
      <c r="K24" s="43"/>
      <c r="L24" s="43"/>
      <c r="M24" s="43"/>
      <c r="N24" s="43"/>
    </row>
    <row r="25" spans="1:15" ht="18.75" x14ac:dyDescent="0.4">
      <c r="A25" s="40"/>
      <c r="B25" s="41"/>
      <c r="C25" s="41"/>
      <c r="D25" s="41"/>
      <c r="E25" s="41"/>
      <c r="F25" s="41"/>
      <c r="G25" s="42"/>
      <c r="H25" s="43"/>
      <c r="I25" s="43"/>
      <c r="J25" s="43"/>
      <c r="K25" s="43"/>
      <c r="L25" s="43"/>
      <c r="M25" s="43"/>
      <c r="N25" s="43"/>
    </row>
    <row r="26" spans="1:15" ht="28.5" x14ac:dyDescent="0.45">
      <c r="A26" s="51"/>
      <c r="B26" s="52"/>
      <c r="C26" s="52"/>
      <c r="D26" s="52"/>
      <c r="E26" s="52"/>
      <c r="F26" s="52"/>
      <c r="G26" s="51"/>
      <c r="H26" s="51"/>
      <c r="I26" s="51"/>
      <c r="J26" s="51"/>
      <c r="K26" s="51"/>
      <c r="L26" s="52"/>
      <c r="M26" s="52"/>
      <c r="N26" s="52"/>
      <c r="O26" s="53"/>
    </row>
    <row r="27" spans="1:15" ht="28.5" x14ac:dyDescent="0.45">
      <c r="A27" s="53"/>
      <c r="B27" s="52"/>
      <c r="C27" s="52"/>
      <c r="D27" s="52"/>
      <c r="E27" s="52"/>
      <c r="F27" s="52"/>
      <c r="G27" s="53"/>
      <c r="H27" s="53"/>
      <c r="I27" s="53"/>
      <c r="J27" s="53"/>
      <c r="K27" s="53"/>
      <c r="L27" s="52"/>
      <c r="M27" s="52"/>
      <c r="N27" s="52"/>
      <c r="O27" s="53"/>
    </row>
    <row r="28" spans="1:15" ht="28.5" x14ac:dyDescent="0.45">
      <c r="A28" s="53"/>
      <c r="B28" s="52"/>
      <c r="C28" s="52"/>
      <c r="D28" s="52"/>
      <c r="E28" s="52"/>
      <c r="F28" s="52"/>
      <c r="G28" s="53"/>
      <c r="H28" s="53"/>
      <c r="I28" s="53"/>
      <c r="J28" s="53"/>
      <c r="K28" s="53"/>
      <c r="L28" s="52"/>
      <c r="M28" s="52"/>
      <c r="N28" s="52"/>
    </row>
  </sheetData>
  <mergeCells count="4">
    <mergeCell ref="A4:O4"/>
    <mergeCell ref="A6:O6"/>
    <mergeCell ref="A1:O1"/>
    <mergeCell ref="B5:N5"/>
  </mergeCells>
  <pageMargins left="0.31496062992125984" right="0.82677165354330717" top="0.83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CARRERA</vt:lpstr>
      <vt:lpstr>CARRERA!Área_de_impresión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2023-12-07T16:14:40Z</cp:lastPrinted>
  <dcterms:created xsi:type="dcterms:W3CDTF">2015-06-05T18:19:34Z</dcterms:created>
  <dcterms:modified xsi:type="dcterms:W3CDTF">2024-03-12T14:35:16Z</dcterms:modified>
  <dc:language>es-ES</dc:language>
</cp:coreProperties>
</file>