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1- Enero/"/>
    </mc:Choice>
  </mc:AlternateContent>
  <xr:revisionPtr revIDLastSave="0" documentId="8_{4C5D391F-6268-4428-A06D-EFC4C4DE1385}" xr6:coauthVersionLast="47" xr6:coauthVersionMax="47" xr10:uidLastSave="{00000000-0000-0000-0000-000000000000}"/>
  <bookViews>
    <workbookView xWindow="20370" yWindow="-120" windowWidth="20730" windowHeight="11040" tabRatio="603" activeTab="1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11'!$A$8:$N$51</definedName>
    <definedName name="_xlnm._FilterDatabase" localSheetId="0" hidden="1">'FIJO PROG 01 '!$D$1:$D$113</definedName>
    <definedName name="_xlnm.Print_Area" localSheetId="6">'COMPENSACION POR SEGURIDAD'!$A$1:$M$31</definedName>
    <definedName name="_xlnm.Print_Area" localSheetId="1">'CONT. PROG 11'!$A$1:$N$54</definedName>
    <definedName name="_xlnm.Print_Area" localSheetId="0">'FIJO PROG 01 '!$A$1:$N$113</definedName>
    <definedName name="_xlnm.Print_Area" localSheetId="2">'FIJO PROG 11'!$A$1:$N$54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8" l="1"/>
  <c r="M17" i="8"/>
  <c r="M8" i="1"/>
  <c r="M9" i="1"/>
  <c r="L107" i="1"/>
  <c r="N11" i="8"/>
  <c r="M11" i="8"/>
  <c r="L47" i="2"/>
  <c r="M29" i="6"/>
  <c r="M49" i="6"/>
  <c r="M51" i="6" s="1"/>
  <c r="H51" i="6"/>
  <c r="G51" i="6"/>
  <c r="M24" i="6"/>
  <c r="N24" i="6" s="1"/>
  <c r="M12" i="6"/>
  <c r="N12" i="6" s="1"/>
  <c r="M23" i="6"/>
  <c r="N23" i="6" s="1"/>
  <c r="H107" i="1"/>
  <c r="J17" i="8"/>
  <c r="K17" i="8"/>
  <c r="L17" i="8"/>
  <c r="M10" i="8"/>
  <c r="M8" i="8"/>
  <c r="N8" i="8" s="1"/>
  <c r="M46" i="2"/>
  <c r="N46" i="2" s="1"/>
  <c r="M43" i="6"/>
  <c r="N43" i="6" s="1"/>
  <c r="M48" i="6"/>
  <c r="N48" i="6" s="1"/>
  <c r="M34" i="6"/>
  <c r="N34" i="6" s="1"/>
  <c r="M12" i="1"/>
  <c r="N12" i="1" s="1"/>
  <c r="M57" i="1"/>
  <c r="N57" i="1" s="1"/>
  <c r="M55" i="1"/>
  <c r="N55" i="1" s="1"/>
  <c r="M105" i="1"/>
  <c r="N105" i="1" s="1"/>
  <c r="I17" i="8"/>
  <c r="G17" i="8"/>
  <c r="G10" i="7"/>
  <c r="N10" i="8" l="1"/>
  <c r="M9" i="7"/>
  <c r="N9" i="7" s="1"/>
  <c r="L10" i="7"/>
  <c r="K10" i="7"/>
  <c r="J10" i="7"/>
  <c r="I10" i="7"/>
  <c r="H10" i="7"/>
  <c r="M8" i="7"/>
  <c r="M10" i="7" s="1"/>
  <c r="N8" i="7" l="1"/>
  <c r="N10" i="7" s="1"/>
  <c r="M42" i="6" l="1"/>
  <c r="N42" i="6" s="1"/>
  <c r="M20" i="6"/>
  <c r="N20" i="6" s="1"/>
  <c r="M9" i="5"/>
  <c r="M25" i="5" s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17" i="3"/>
  <c r="N17" i="3" s="1"/>
  <c r="H47" i="2"/>
  <c r="G47" i="2"/>
  <c r="M21" i="2"/>
  <c r="N21" i="2" s="1"/>
  <c r="M37" i="2"/>
  <c r="N37" i="2" s="1"/>
  <c r="M56" i="1"/>
  <c r="N56" i="1" s="1"/>
  <c r="M94" i="1"/>
  <c r="N94" i="1" s="1"/>
  <c r="M93" i="1"/>
  <c r="N93" i="1" s="1"/>
  <c r="M19" i="6"/>
  <c r="N19" i="6" s="1"/>
  <c r="M72" i="1"/>
  <c r="N72" i="1" s="1"/>
  <c r="M73" i="1"/>
  <c r="N73" i="1" s="1"/>
  <c r="M104" i="1"/>
  <c r="N104" i="1" s="1"/>
  <c r="M43" i="1"/>
  <c r="N43" i="1" s="1"/>
  <c r="M31" i="3"/>
  <c r="N31" i="3" s="1"/>
  <c r="M41" i="6"/>
  <c r="N41" i="6" s="1"/>
  <c r="M35" i="6"/>
  <c r="N35" i="6" s="1"/>
  <c r="N30" i="6"/>
  <c r="N31" i="6"/>
  <c r="L32" i="3" l="1"/>
  <c r="M40" i="6"/>
  <c r="N40" i="6" s="1"/>
  <c r="M33" i="6"/>
  <c r="N33" i="6" s="1"/>
  <c r="M13" i="6"/>
  <c r="N13" i="6" s="1"/>
  <c r="J32" i="3"/>
  <c r="M15" i="3"/>
  <c r="N15" i="3" s="1"/>
  <c r="M16" i="3"/>
  <c r="M22" i="6"/>
  <c r="N22" i="6" s="1"/>
  <c r="M21" i="6"/>
  <c r="N21" i="6" s="1"/>
  <c r="M69" i="1"/>
  <c r="N69" i="1" s="1"/>
  <c r="M70" i="1"/>
  <c r="N70" i="1" s="1"/>
  <c r="M71" i="1"/>
  <c r="N71" i="1" s="1"/>
  <c r="M42" i="1"/>
  <c r="N42" i="1" s="1"/>
  <c r="M19" i="1"/>
  <c r="N19" i="1" s="1"/>
  <c r="M103" i="1"/>
  <c r="M102" i="1"/>
  <c r="M101" i="1"/>
  <c r="M100" i="1"/>
  <c r="M36" i="2"/>
  <c r="N36" i="2" s="1"/>
  <c r="M44" i="2"/>
  <c r="N44" i="2" s="1"/>
  <c r="M43" i="2"/>
  <c r="N43" i="2" s="1"/>
  <c r="L51" i="6"/>
  <c r="M14" i="1"/>
  <c r="N14" i="1" s="1"/>
  <c r="M64" i="1"/>
  <c r="N64" i="1" s="1"/>
  <c r="M37" i="6"/>
  <c r="N37" i="6" s="1"/>
  <c r="M44" i="6"/>
  <c r="N44" i="6" s="1"/>
  <c r="N44" i="1"/>
  <c r="M68" i="1"/>
  <c r="N68" i="1" s="1"/>
  <c r="J51" i="6"/>
  <c r="M16" i="6"/>
  <c r="N16" i="6" s="1"/>
  <c r="M10" i="6"/>
  <c r="N10" i="6" s="1"/>
  <c r="M41" i="1"/>
  <c r="N41" i="1" s="1"/>
  <c r="M26" i="3"/>
  <c r="N26" i="3" s="1"/>
  <c r="K51" i="6"/>
  <c r="I51" i="6"/>
  <c r="N32" i="6"/>
  <c r="M17" i="1"/>
  <c r="N17" i="1" s="1"/>
  <c r="N54" i="1"/>
  <c r="M82" i="1"/>
  <c r="N82" i="1" s="1"/>
  <c r="M9" i="2"/>
  <c r="N9" i="2" s="1"/>
  <c r="M62" i="1"/>
  <c r="N62" i="1" s="1"/>
  <c r="N53" i="1"/>
  <c r="M14" i="3"/>
  <c r="N14" i="3" s="1"/>
  <c r="M13" i="3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0" i="2"/>
  <c r="N20" i="2" s="1"/>
  <c r="M11" i="2"/>
  <c r="N11" i="2" s="1"/>
  <c r="M24" i="2"/>
  <c r="N24" i="2" s="1"/>
  <c r="M60" i="1"/>
  <c r="N60" i="1" s="1"/>
  <c r="M22" i="1"/>
  <c r="N22" i="1" s="1"/>
  <c r="M11" i="1"/>
  <c r="N11" i="1" s="1"/>
  <c r="M61" i="1"/>
  <c r="N61" i="1" s="1"/>
  <c r="M40" i="1"/>
  <c r="N40" i="1" s="1"/>
  <c r="M92" i="1"/>
  <c r="N92" i="1" s="1"/>
  <c r="M91" i="1"/>
  <c r="N91" i="1" s="1"/>
  <c r="M52" i="1"/>
  <c r="N52" i="1" s="1"/>
  <c r="M90" i="1" l="1"/>
  <c r="N90" i="1" s="1"/>
  <c r="M16" i="1"/>
  <c r="N16" i="1" s="1"/>
  <c r="M59" i="1"/>
  <c r="N59" i="1" s="1"/>
  <c r="M89" i="1"/>
  <c r="N89" i="1" s="1"/>
  <c r="M88" i="1"/>
  <c r="N88" i="1" s="1"/>
  <c r="M84" i="1"/>
  <c r="M67" i="1"/>
  <c r="N67" i="1" s="1"/>
  <c r="M18" i="1"/>
  <c r="N18" i="1" s="1"/>
  <c r="M74" i="1"/>
  <c r="N74" i="1" s="1"/>
  <c r="M75" i="1"/>
  <c r="N75" i="1" s="1"/>
  <c r="M23" i="2"/>
  <c r="N23" i="2" s="1"/>
  <c r="N103" i="1"/>
  <c r="M8" i="2"/>
  <c r="M10" i="2"/>
  <c r="N10" i="2" s="1"/>
  <c r="M12" i="2"/>
  <c r="N12" i="2" s="1"/>
  <c r="G107" i="1"/>
  <c r="L10" i="4"/>
  <c r="K10" i="4"/>
  <c r="J10" i="4"/>
  <c r="I10" i="4"/>
  <c r="H10" i="4"/>
  <c r="G10" i="4"/>
  <c r="N102" i="1"/>
  <c r="K32" i="3"/>
  <c r="I32" i="3"/>
  <c r="H32" i="3"/>
  <c r="G32" i="3"/>
  <c r="M9" i="3"/>
  <c r="N9" i="3" s="1"/>
  <c r="M51" i="1"/>
  <c r="N51" i="1" s="1"/>
  <c r="N66" i="1"/>
  <c r="N8" i="2" l="1"/>
  <c r="N101" i="1"/>
  <c r="N100" i="1"/>
  <c r="N13" i="3"/>
  <c r="M42" i="2"/>
  <c r="N42" i="2" s="1"/>
  <c r="M41" i="2"/>
  <c r="N41" i="2" s="1"/>
  <c r="M11" i="6"/>
  <c r="N11" i="6" s="1"/>
  <c r="M81" i="1"/>
  <c r="N81" i="1" s="1"/>
  <c r="M98" i="1"/>
  <c r="N98" i="1" s="1"/>
  <c r="M65" i="1"/>
  <c r="N65" i="1" s="1"/>
  <c r="M50" i="1"/>
  <c r="N50" i="1" s="1"/>
  <c r="M80" i="1"/>
  <c r="N80" i="1" s="1"/>
  <c r="M99" i="1"/>
  <c r="N99" i="1" s="1"/>
  <c r="M97" i="1"/>
  <c r="N97" i="1" s="1"/>
  <c r="M20" i="1"/>
  <c r="N20" i="1" s="1"/>
  <c r="M25" i="2"/>
  <c r="N25" i="2" s="1"/>
  <c r="M19" i="3"/>
  <c r="N19" i="3" s="1"/>
  <c r="M27" i="3"/>
  <c r="N27" i="3" s="1"/>
  <c r="M106" i="1"/>
  <c r="N106" i="1" s="1"/>
  <c r="M38" i="1"/>
  <c r="N38" i="1" s="1"/>
  <c r="M18" i="2"/>
  <c r="N18" i="2" s="1"/>
  <c r="K107" i="1"/>
  <c r="J107" i="1"/>
  <c r="M36" i="1"/>
  <c r="N36" i="1" s="1"/>
  <c r="M25" i="1"/>
  <c r="N25" i="1" s="1"/>
  <c r="M10" i="1"/>
  <c r="N10" i="1" s="1"/>
  <c r="M15" i="1"/>
  <c r="N15" i="1" s="1"/>
  <c r="M49" i="1"/>
  <c r="N49" i="1" s="1"/>
  <c r="M48" i="1"/>
  <c r="N48" i="1" s="1"/>
  <c r="M38" i="2"/>
  <c r="N38" i="2" s="1"/>
  <c r="M30" i="3"/>
  <c r="N30" i="3" s="1"/>
  <c r="M25" i="3" l="1"/>
  <c r="N25" i="3" s="1"/>
  <c r="N16" i="3"/>
  <c r="M27" i="2"/>
  <c r="N27" i="2" s="1"/>
  <c r="M17" i="2"/>
  <c r="N17" i="2" s="1"/>
  <c r="M47" i="1"/>
  <c r="N47" i="1" s="1"/>
  <c r="M35" i="1"/>
  <c r="N35" i="1" s="1"/>
  <c r="M34" i="1"/>
  <c r="N34" i="1" s="1"/>
  <c r="M11" i="3"/>
  <c r="N11" i="3" s="1"/>
  <c r="M12" i="3"/>
  <c r="N12" i="3" s="1"/>
  <c r="M10" i="3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8" i="3"/>
  <c r="N28" i="3" s="1"/>
  <c r="N29" i="3"/>
  <c r="M33" i="1"/>
  <c r="N33" i="1" s="1"/>
  <c r="M32" i="1"/>
  <c r="I47" i="2"/>
  <c r="J47" i="2"/>
  <c r="K47" i="2"/>
  <c r="N10" i="3" l="1"/>
  <c r="N32" i="3" s="1"/>
  <c r="M32" i="3"/>
  <c r="N46" i="1"/>
  <c r="M13" i="1"/>
  <c r="N13" i="1" s="1"/>
  <c r="N9" i="1"/>
  <c r="M24" i="1"/>
  <c r="N24" i="1" s="1"/>
  <c r="M23" i="1"/>
  <c r="N23" i="1" s="1"/>
  <c r="M30" i="1"/>
  <c r="N30" i="1" s="1"/>
  <c r="M26" i="1"/>
  <c r="N26" i="1" s="1"/>
  <c r="M21" i="1"/>
  <c r="N21" i="1" s="1"/>
  <c r="M27" i="1"/>
  <c r="N27" i="1" s="1"/>
  <c r="M28" i="1"/>
  <c r="N28" i="1" s="1"/>
  <c r="M29" i="1"/>
  <c r="N29" i="1" s="1"/>
  <c r="N45" i="1"/>
  <c r="M39" i="1"/>
  <c r="N39" i="1" s="1"/>
  <c r="M31" i="1"/>
  <c r="N31" i="1" s="1"/>
  <c r="N32" i="1"/>
  <c r="M58" i="1"/>
  <c r="N58" i="1" s="1"/>
  <c r="M63" i="1"/>
  <c r="N63" i="1" s="1"/>
  <c r="M76" i="1"/>
  <c r="N76" i="1" s="1"/>
  <c r="M77" i="1"/>
  <c r="N77" i="1" s="1"/>
  <c r="M79" i="1"/>
  <c r="N79" i="1" s="1"/>
  <c r="M85" i="1"/>
  <c r="N85" i="1" s="1"/>
  <c r="M87" i="1"/>
  <c r="N87" i="1" s="1"/>
  <c r="M83" i="1"/>
  <c r="N83" i="1" s="1"/>
  <c r="M86" i="1"/>
  <c r="N86" i="1" s="1"/>
  <c r="N84" i="1"/>
  <c r="M95" i="1"/>
  <c r="N95" i="1" s="1"/>
  <c r="M78" i="1"/>
  <c r="N78" i="1" s="1"/>
  <c r="M96" i="1"/>
  <c r="N96" i="1" s="1"/>
  <c r="M14" i="6" l="1"/>
  <c r="N14" i="6" s="1"/>
  <c r="I107" i="1"/>
  <c r="M15" i="6" l="1"/>
  <c r="N15" i="6" s="1"/>
  <c r="M9" i="4" l="1"/>
  <c r="M17" i="6" l="1"/>
  <c r="N17" i="6" s="1"/>
  <c r="M18" i="6"/>
  <c r="N18" i="6" s="1"/>
  <c r="N9" i="4"/>
  <c r="M25" i="6" l="1"/>
  <c r="N25" i="6" s="1"/>
  <c r="M26" i="6" l="1"/>
  <c r="N26" i="6" s="1"/>
  <c r="M9" i="6"/>
  <c r="M27" i="6" l="1"/>
  <c r="N27" i="6" s="1"/>
  <c r="N9" i="6"/>
  <c r="M28" i="6" l="1"/>
  <c r="N28" i="6" s="1"/>
  <c r="L25" i="5"/>
  <c r="K25" i="5"/>
  <c r="J25" i="5"/>
  <c r="I25" i="5"/>
  <c r="H25" i="5"/>
  <c r="G25" i="5"/>
  <c r="M8" i="5"/>
  <c r="M22" i="2"/>
  <c r="N22" i="2" s="1"/>
  <c r="M15" i="2"/>
  <c r="N15" i="2" s="1"/>
  <c r="M13" i="2"/>
  <c r="M19" i="2"/>
  <c r="N19" i="2" s="1"/>
  <c r="M14" i="2"/>
  <c r="N14" i="2" s="1"/>
  <c r="M45" i="2"/>
  <c r="N45" i="2" s="1"/>
  <c r="M39" i="2"/>
  <c r="N39" i="2" s="1"/>
  <c r="M16" i="2"/>
  <c r="N16" i="2" s="1"/>
  <c r="N13" i="2" l="1"/>
  <c r="M47" i="2"/>
  <c r="N29" i="6"/>
  <c r="N10" i="4"/>
  <c r="M10" i="4"/>
  <c r="N47" i="2" l="1"/>
  <c r="M36" i="6" l="1"/>
  <c r="M38" i="6"/>
  <c r="N38" i="6" s="1"/>
  <c r="M39" i="6" l="1"/>
  <c r="N39" i="6" s="1"/>
  <c r="N36" i="6"/>
  <c r="M45" i="6" l="1"/>
  <c r="N45" i="6" s="1"/>
  <c r="M46" i="6" l="1"/>
  <c r="N49" i="6"/>
  <c r="N51" i="6" s="1"/>
  <c r="N46" i="6" l="1"/>
  <c r="M50" i="6"/>
  <c r="N50" i="6" s="1"/>
  <c r="M47" i="6"/>
  <c r="N47" i="6" s="1"/>
  <c r="M107" i="1"/>
  <c r="M111" i="1" s="1"/>
  <c r="N8" i="1"/>
  <c r="N107" i="1" s="1"/>
</calcChain>
</file>

<file path=xl/sharedStrings.xml><?xml version="1.0" encoding="utf-8"?>
<sst xmlns="http://schemas.openxmlformats.org/spreadsheetml/2006/main" count="1384" uniqueCount="440">
  <si>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</si>
  <si>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</si>
  <si>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</si>
  <si>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</si>
  <si>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</si>
  <si>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</si>
  <si>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</si>
  <si>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</si>
  <si>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</si>
  <si>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</si>
  <si>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</si>
  <si>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</si>
  <si>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</si>
  <si>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</si>
  <si>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</si>
  <si>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</si>
  <si>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</si>
  <si>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</si>
  <si>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</si>
  <si>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</si>
  <si>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</si>
  <si>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</si>
  <si>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</si>
  <si>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</si>
  <si>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</si>
  <si>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</si>
  <si>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</si>
  <si>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</si>
  <si>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</si>
  <si>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</si>
  <si>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</si>
  <si>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</si>
  <si>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</si>
  <si>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</si>
  <si>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</si>
  <si>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</si>
  <si>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</si>
  <si>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</si>
  <si>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</si>
  <si>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</si>
  <si>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</si>
  <si>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</si>
  <si>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</si>
  <si>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</si>
  <si>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</si>
  <si>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</si>
  <si>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</si>
  <si>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</si>
  <si>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</si>
  <si>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</si>
  <si>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</si>
  <si>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</si>
  <si>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</si>
  <si>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</si>
  <si>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</si>
  <si>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</si>
  <si>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</si>
  <si>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</si>
  <si>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</si>
  <si>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</si>
  <si>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</si>
  <si>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</si>
  <si>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</si>
  <si>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</si>
  <si>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</si>
  <si>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</si>
  <si>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</si>
  <si>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</si>
  <si>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 xml:space="preserve">AUXILIAR 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</si>
  <si>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</si>
  <si>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</si>
  <si>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</si>
  <si>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</si>
  <si>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</si>
  <si>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</si>
  <si>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</si>
  <si>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</si>
  <si>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</si>
  <si>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</si>
  <si>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</si>
  <si>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</si>
  <si>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</si>
  <si>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</si>
  <si>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</si>
  <si>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</si>
  <si>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</si>
  <si>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</si>
  <si>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</si>
  <si>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</si>
  <si>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</si>
  <si>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</si>
  <si>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</si>
  <si>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</si>
  <si>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</si>
  <si>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</si>
  <si>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</si>
  <si>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</si>
  <si>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</si>
  <si>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</si>
  <si>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</si>
  <si>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</si>
  <si>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</si>
  <si>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</si>
  <si>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</si>
  <si>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</si>
  <si>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</si>
  <si>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</si>
  <si>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</si>
  <si>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</si>
  <si>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</si>
  <si>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</si>
  <si>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</si>
  <si>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</si>
  <si>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</si>
  <si>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</si>
  <si>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</si>
  <si>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</si>
  <si>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</si>
  <si>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</si>
  <si>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</si>
  <si>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</si>
  <si>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</si>
  <si>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</si>
  <si>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</si>
  <si>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</si>
  <si>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</si>
  <si>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</si>
  <si>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</si>
  <si>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</si>
  <si>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</si>
  <si>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</si>
  <si>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</si>
  <si>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</si>
  <si>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</si>
  <si>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</si>
  <si>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</si>
  <si>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</si>
  <si>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</si>
  <si>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</si>
  <si>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</si>
  <si>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</si>
  <si>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</si>
  <si>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</si>
  <si>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</si>
  <si>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</si>
  <si>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</si>
  <si>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</si>
  <si>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</si>
  <si>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</si>
  <si>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</si>
  <si>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</si>
  <si>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</si>
  <si>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</si>
  <si>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</si>
  <si>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</si>
  <si>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</si>
  <si>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</si>
  <si>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</si>
  <si>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</si>
  <si>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</si>
  <si>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</si>
  <si>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</si>
  <si>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</si>
  <si>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</si>
  <si>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</si>
  <si>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</si>
  <si>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</si>
  <si>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</si>
  <si>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</si>
  <si>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</si>
  <si>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</si>
  <si>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</si>
  <si>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</si>
  <si>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</si>
  <si>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</si>
  <si>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</si>
  <si>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</si>
  <si>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</si>
  <si>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</si>
  <si>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</si>
  <si>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</si>
  <si>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</si>
  <si>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</si>
  <si>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</si>
  <si>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</si>
  <si>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</si>
  <si>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</si>
  <si>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</si>
  <si>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</si>
  <si>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</si>
  <si>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</si>
  <si>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</si>
  <si>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</si>
  <si>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</si>
  <si>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</si>
  <si>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</si>
  <si>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</si>
  <si>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</si>
  <si>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</si>
  <si>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</si>
  <si>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</si>
  <si>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</si>
  <si>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</si>
  <si>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</si>
  <si>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</si>
  <si>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</si>
  <si>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</si>
  <si>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</si>
  <si>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</si>
  <si>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</si>
  <si>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</si>
  <si>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</si>
  <si>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</si>
  <si>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</si>
  <si>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</si>
  <si>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</si>
  <si>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</si>
  <si>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</si>
  <si>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</si>
  <si>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</si>
  <si>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</si>
  <si>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</si>
  <si>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</si>
  <si>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</si>
  <si>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</si>
  <si>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</si>
  <si>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</si>
  <si>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</si>
  <si>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</si>
  <si>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</si>
  <si>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</si>
  <si>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</si>
  <si>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</si>
  <si>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</si>
  <si>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</si>
  <si>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</si>
  <si>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</si>
  <si>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</si>
  <si>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</si>
  <si>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</si>
  <si>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</si>
  <si>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</si>
  <si>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</si>
  <si>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</si>
  <si>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</si>
  <si>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</si>
  <si>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</si>
  <si>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</si>
  <si>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</si>
  <si>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</si>
  <si>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</si>
  <si>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</si>
  <si>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</si>
  <si>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</si>
  <si>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</si>
  <si>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</si>
  <si>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</si>
  <si>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</si>
  <si>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</si>
  <si>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</si>
  <si>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</si>
  <si>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</si>
  <si>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</si>
  <si>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</si>
  <si>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</si>
  <si>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</si>
  <si>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</si>
  <si>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</si>
  <si>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</si>
  <si>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</si>
  <si>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</si>
  <si>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</si>
  <si>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</si>
  <si>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</si>
  <si>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</si>
  <si>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</si>
  <si>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</si>
  <si>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</si>
  <si>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</si>
  <si>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</si>
  <si>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</si>
  <si>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</si>
  <si>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</si>
  <si>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</si>
  <si>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</si>
  <si>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</si>
  <si>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</si>
  <si>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</si>
  <si>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</si>
  <si>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</si>
  <si>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</si>
  <si>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</si>
  <si>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</si>
  <si>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</si>
  <si>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</si>
  <si>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</si>
  <si>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</si>
  <si>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</si>
  <si>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</si>
  <si>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</si>
  <si>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</si>
  <si>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</si>
  <si>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</si>
  <si>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</si>
  <si>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</si>
  <si>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</si>
  <si>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</si>
  <si>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</si>
  <si>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</si>
  <si>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</si>
  <si>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</si>
  <si>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</si>
  <si>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</si>
  <si>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</si>
  <si>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</si>
  <si>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</si>
  <si>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</si>
  <si>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</si>
  <si>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</si>
  <si>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</si>
  <si>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</si>
  <si>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</si>
  <si>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</si>
  <si>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</si>
  <si>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</si>
  <si>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</si>
  <si>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</si>
  <si>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</si>
  <si>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</si>
  <si>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</si>
  <si>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</si>
  <si>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</si>
  <si>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</si>
  <si>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</si>
  <si>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</si>
  <si>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</si>
  <si>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</si>
  <si>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</si>
  <si>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</si>
  <si>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</si>
  <si>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</si>
  <si>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</si>
  <si>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</si>
  <si>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</si>
  <si>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</si>
  <si>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</si>
  <si>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</si>
  <si>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</si>
  <si>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</si>
  <si>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</si>
  <si>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>ROSMERYS TORIBIO VARGAS</t>
  </si>
  <si>
    <t>BRAULIO VICTOR VELGAL DE LA ROSA</t>
  </si>
  <si>
    <t>DENICHERS ALEXANDRA CONTRERAS BRITO</t>
  </si>
  <si>
    <t>EDIAN FRANKLIN FRANCO DE LOS SANTOS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</si>
  <si>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</si>
  <si>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</si>
  <si>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</si>
  <si>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</si>
  <si>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</si>
  <si>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</si>
  <si>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</si>
  <si>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</si>
  <si>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</si>
  <si>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</si>
  <si>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</si>
  <si>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</si>
  <si>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</si>
  <si>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</si>
  <si>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</si>
  <si>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</si>
  <si>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</si>
  <si>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31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</si>
  <si>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</si>
  <si>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</si>
  <si>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</si>
  <si>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</si>
  <si>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</si>
  <si>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</si>
  <si>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ASISITENTE DIRECCION EJECUTIVA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</si>
  <si>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</si>
  <si>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</si>
  <si>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</si>
  <si>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</si>
  <si>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</si>
  <si>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 xml:space="preserve">BRANLIA PAULINO MARTINEZ </t>
  </si>
  <si>
    <t xml:space="preserve">ANA ROSARIO MANZUETA </t>
  </si>
  <si>
    <t xml:space="preserve">AUXILIAR ADMINISTRATIVA </t>
  </si>
  <si>
    <t>DIVISION DE CONTABILIDAD</t>
  </si>
  <si>
    <t>ANALISTA FINANCIERA</t>
  </si>
  <si>
    <t>LURDES PAGES GUZMAN</t>
  </si>
  <si>
    <t xml:space="preserve">SUELDO BRUTO </t>
  </si>
  <si>
    <t xml:space="preserve">JUAN ENRIQUEZ MOREL LARA </t>
  </si>
  <si>
    <t>ADELA MATOS</t>
  </si>
  <si>
    <t>COORDINADORA</t>
  </si>
  <si>
    <t>Nómina de Sueldos: Personal en Suplencia en Cargo de Carrera Programa 01</t>
  </si>
  <si>
    <t>Nómina de Sueldos: Interinato Programa 12</t>
  </si>
  <si>
    <t>TECNICO DE LABORATORIO</t>
  </si>
  <si>
    <t>INTERINATO</t>
  </si>
  <si>
    <t xml:space="preserve">SOPORTE TECNICO INFORMATICO </t>
  </si>
  <si>
    <t xml:space="preserve">MASCULINO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</si>
  <si>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</si>
  <si>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</si>
  <si>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</si>
  <si>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</si>
  <si>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</si>
  <si>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</si>
  <si>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</si>
  <si>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</si>
  <si>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</si>
  <si>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 xml:space="preserve">YANELIS SUAREZ ALBERTO </t>
  </si>
  <si>
    <t>JEAN CARLOS VASQUEZ ROJAS</t>
  </si>
  <si>
    <t xml:space="preserve">YERIKA OGANDO BERROA </t>
  </si>
  <si>
    <t xml:space="preserve">FLORANGEL ALTAGRACIA MARTINEZ DE LEON </t>
  </si>
  <si>
    <t>HAMELY SHARON SORIANO DE LOS SANTOS</t>
  </si>
  <si>
    <t>24</t>
  </si>
  <si>
    <t>ARMANDO TEJEDA CASTILLO</t>
  </si>
  <si>
    <t xml:space="preserve">DEPARTAMENTO DE INVESTIGACIONES MEDIOAMBIENTALES </t>
  </si>
  <si>
    <t>CARLOS MIGUEL GOMEZ PEREZ</t>
  </si>
  <si>
    <t xml:space="preserve">      -</t>
  </si>
  <si>
    <t xml:space="preserve">                -</t>
  </si>
  <si>
    <t>AUXILIAR DE ALMACEN</t>
  </si>
  <si>
    <t>DEPARTAMENDO DE ALMACEN</t>
  </si>
  <si>
    <t>KEUDY SOTO MUÑOZ</t>
  </si>
  <si>
    <t xml:space="preserve">OBRERO </t>
  </si>
  <si>
    <t xml:space="preserve">                         -</t>
  </si>
  <si>
    <t xml:space="preserve">                       -</t>
  </si>
  <si>
    <t>MORENYI FRANCISCA ABAD</t>
  </si>
  <si>
    <t xml:space="preserve">                        -</t>
  </si>
  <si>
    <t xml:space="preserve">WILLY JOHNNY LARA SANCHEZ </t>
  </si>
  <si>
    <t xml:space="preserve">   -</t>
  </si>
  <si>
    <t>ENC. DIVISION SERVICIOS ANALITICOS</t>
  </si>
  <si>
    <t>32</t>
  </si>
  <si>
    <t>38</t>
  </si>
  <si>
    <t>41</t>
  </si>
  <si>
    <t xml:space="preserve">SOPORTE </t>
  </si>
  <si>
    <t>FEMENIMO</t>
  </si>
  <si>
    <t>ENERO, 2026</t>
  </si>
  <si>
    <t xml:space="preserve">ENERO, 2026 </t>
  </si>
  <si>
    <t>ENERO , 2026</t>
  </si>
  <si>
    <t xml:space="preserve">  ENERO,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</si>
</sst>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  <font>
      <sz val="14"/>
      <color rgb="FFFF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40" fillId="0" borderId="1" xfId="0" applyFont="1" applyBorder="1" applyAlignment="1">
      <alignment horizontal="left"/>
    </xf>
    <xf numFmtId="0" fontId="40" fillId="0" borderId="1" xfId="0" applyFont="1" applyBorder="1"/>
    <xf numFmtId="0" fontId="40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1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2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43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3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3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3" fillId="0" borderId="9" xfId="2" applyFont="1" applyBorder="1" applyAlignment="1">
      <alignment horizontal="left"/>
    </xf>
    <xf numFmtId="43" fontId="44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6" fillId="0" borderId="0" xfId="0" applyFont="1"/>
    <xf numFmtId="0" fontId="47" fillId="2" borderId="0" xfId="0" applyFont="1" applyFill="1" applyAlignment="1">
      <alignment horizontal="center" vertical="center"/>
    </xf>
    <xf numFmtId="43" fontId="47" fillId="2" borderId="0" xfId="2" applyFont="1" applyFill="1" applyBorder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43" fontId="46" fillId="0" borderId="0" xfId="2" applyFont="1" applyBorder="1"/>
    <xf numFmtId="0" fontId="47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left"/>
    </xf>
    <xf numFmtId="43" fontId="47" fillId="2" borderId="1" xfId="2" applyFont="1" applyFill="1" applyBorder="1" applyAlignment="1">
      <alignment horizontal="left"/>
    </xf>
    <xf numFmtId="43" fontId="47" fillId="5" borderId="1" xfId="2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47" fillId="0" borderId="1" xfId="2" applyFont="1" applyFill="1" applyBorder="1" applyAlignment="1">
      <alignment horizontal="center"/>
    </xf>
    <xf numFmtId="0" fontId="47" fillId="0" borderId="1" xfId="0" applyFont="1" applyBorder="1"/>
    <xf numFmtId="0" fontId="48" fillId="0" borderId="0" xfId="0" applyFont="1"/>
    <xf numFmtId="0" fontId="49" fillId="0" borderId="1" xfId="0" applyFont="1" applyBorder="1" applyAlignment="1">
      <alignment horizontal="left"/>
    </xf>
    <xf numFmtId="43" fontId="47" fillId="0" borderId="1" xfId="2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50" fillId="6" borderId="3" xfId="0" applyFont="1" applyFill="1" applyBorder="1"/>
    <xf numFmtId="0" fontId="50" fillId="6" borderId="4" xfId="0" applyFont="1" applyFill="1" applyBorder="1"/>
    <xf numFmtId="0" fontId="50" fillId="6" borderId="5" xfId="0" applyFont="1" applyFill="1" applyBorder="1"/>
    <xf numFmtId="43" fontId="47" fillId="3" borderId="1" xfId="2" applyFont="1" applyFill="1" applyBorder="1" applyAlignment="1">
      <alignment horizontal="left"/>
    </xf>
    <xf numFmtId="4" fontId="47" fillId="3" borderId="1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0" fillId="0" borderId="2" xfId="0" applyFont="1" applyBorder="1" applyAlignment="1">
      <alignment horizontal="left"/>
    </xf>
    <xf numFmtId="0" fontId="47" fillId="0" borderId="0" xfId="0" applyFont="1" applyAlignment="1">
      <alignment horizontal="left"/>
    </xf>
    <xf numFmtId="43" fontId="47" fillId="0" borderId="0" xfId="2" applyFont="1" applyBorder="1" applyAlignment="1">
      <alignment horizontal="left"/>
    </xf>
    <xf numFmtId="4" fontId="50" fillId="0" borderId="2" xfId="0" applyNumberFormat="1" applyFont="1" applyBorder="1" applyAlignment="1">
      <alignment horizontal="left"/>
    </xf>
    <xf numFmtId="4" fontId="47" fillId="0" borderId="0" xfId="0" applyNumberFormat="1" applyFont="1" applyAlignment="1">
      <alignment horizontal="center"/>
    </xf>
    <xf numFmtId="43" fontId="47" fillId="0" borderId="0" xfId="2" applyFont="1" applyBorder="1" applyAlignment="1">
      <alignment horizontal="center"/>
    </xf>
    <xf numFmtId="0" fontId="50" fillId="0" borderId="0" xfId="0" applyFont="1" applyAlignment="1">
      <alignment horizontal="left"/>
    </xf>
    <xf numFmtId="4" fontId="50" fillId="0" borderId="0" xfId="0" applyNumberFormat="1" applyFont="1" applyAlignment="1">
      <alignment horizontal="left"/>
    </xf>
    <xf numFmtId="43" fontId="48" fillId="0" borderId="0" xfId="2" applyFont="1" applyBorder="1"/>
    <xf numFmtId="0" fontId="51" fillId="0" borderId="0" xfId="0" applyFont="1"/>
    <xf numFmtId="43" fontId="48" fillId="0" borderId="0" xfId="2" applyFont="1"/>
    <xf numFmtId="0" fontId="52" fillId="0" borderId="0" xfId="0" applyFont="1"/>
    <xf numFmtId="0" fontId="47" fillId="0" borderId="1" xfId="0" applyFont="1" applyBorder="1" applyAlignment="1">
      <alignment horizontal="left" wrapText="1"/>
    </xf>
    <xf numFmtId="43" fontId="43" fillId="0" borderId="9" xfId="2" applyFont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54" fillId="0" borderId="0" xfId="0" applyNumberFormat="1" applyFont="1"/>
    <xf numFmtId="43" fontId="37" fillId="0" borderId="0" xfId="0" applyNumberFormat="1" applyFont="1" applyAlignment="1">
      <alignment horizontal="left"/>
    </xf>
    <xf numFmtId="0" fontId="55" fillId="0" borderId="0" xfId="0" applyFont="1"/>
    <xf numFmtId="17" fontId="3" fillId="2" borderId="0" xfId="0" applyNumberFormat="1" applyFont="1" applyFill="1" applyAlignment="1">
      <alignment horizontal="center" vertical="center"/>
    </xf>
    <xf numFmtId="43" fontId="5" fillId="0" borderId="1" xfId="2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6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8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60" fillId="6" borderId="0" xfId="0" applyNumberFormat="1" applyFont="1" applyFill="1"/>
    <xf numFmtId="0" fontId="60" fillId="6" borderId="0" xfId="0" applyFont="1" applyFill="1"/>
    <xf numFmtId="4" fontId="48" fillId="0" borderId="0" xfId="0" applyNumberFormat="1" applyFont="1"/>
    <xf numFmtId="0" fontId="3" fillId="2" borderId="0" xfId="0" applyFont="1" applyFill="1" applyAlignment="1">
      <alignment horizontal="center" vertical="top"/>
    </xf>
    <xf numFmtId="4" fontId="34" fillId="0" borderId="1" xfId="0" applyNumberFormat="1" applyFont="1" applyBorder="1"/>
    <xf numFmtId="4" fontId="5" fillId="4" borderId="1" xfId="0" applyNumberFormat="1" applyFont="1" applyFill="1" applyBorder="1"/>
    <xf numFmtId="4" fontId="5" fillId="0" borderId="1" xfId="0" applyNumberFormat="1" applyFont="1" applyBorder="1"/>
    <xf numFmtId="43" fontId="62" fillId="5" borderId="1" xfId="2" applyFont="1" applyFill="1" applyBorder="1" applyAlignment="1">
      <alignment horizontal="center"/>
    </xf>
    <xf numFmtId="17" fontId="3" fillId="2" borderId="0" xfId="0" applyNumberFormat="1" applyFont="1" applyFill="1" applyAlignment="1">
      <alignment vertical="center"/>
    </xf>
    <xf numFmtId="4" fontId="60" fillId="6" borderId="0" xfId="0" applyNumberFormat="1" applyFont="1" applyFill="1"/>
    <xf numFmtId="0" fontId="47" fillId="2" borderId="0" xfId="0" applyFont="1" applyFill="1" applyAlignment="1">
      <alignment horizontal="center" vertical="center"/>
    </xf>
    <xf numFmtId="0" fontId="47" fillId="2" borderId="7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1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9" fillId="6" borderId="3" xfId="0" applyFont="1" applyFill="1" applyBorder="1" applyAlignment="1">
      <alignment horizontal="center"/>
    </xf>
    <xf numFmtId="0" fontId="59" fillId="6" borderId="4" xfId="0" applyFont="1" applyFill="1" applyBorder="1" applyAlignment="1">
      <alignment horizontal="center"/>
    </xf>
    <xf numFmtId="0" fontId="59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1484705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13048</xdr:colOff>
      <xdr:row>1</xdr:row>
      <xdr:rowOff>221815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1607" y="283632"/>
          <a:ext cx="2013941" cy="3557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596301</xdr:colOff>
      <xdr:row>1</xdr:row>
      <xdr:rowOff>282865</xdr:rowOff>
    </xdr:from>
    <xdr:to>
      <xdr:col>4</xdr:col>
      <xdr:colOff>1321667</xdr:colOff>
      <xdr:row>2</xdr:row>
      <xdr:rowOff>308265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008983" y="767774"/>
          <a:ext cx="2110820" cy="5103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topLeftCell="A54" zoomScale="49" zoomScaleNormal="49" zoomScaleSheetLayoutView="40" zoomScalePageLayoutView="39" workbookViewId="0">
      <selection activeCell="B27" sqref="B27"/>
    </sheetView>
  </sheetViews>
  <sheetFormatPr baseColWidth="10" defaultColWidth="24.42578125" defaultRowHeight="33.75" customHeight="1" x14ac:dyDescent="0.35"/>
  <cols>
    <col min="1" max="1" width="8.140625" style="182" customWidth="1"/>
    <col min="2" max="2" width="89.140625" style="182" customWidth="1"/>
    <col min="3" max="3" width="119.42578125" style="182" customWidth="1"/>
    <col min="4" max="4" width="70.5703125" style="182" customWidth="1"/>
    <col min="5" max="6" width="24.42578125" style="182"/>
    <col min="7" max="7" width="29.85546875" style="202" bestFit="1" customWidth="1"/>
    <col min="8" max="8" width="24.5703125" style="182" customWidth="1"/>
    <col min="9" max="11" width="24.5703125" style="182" bestFit="1" customWidth="1"/>
    <col min="12" max="12" width="24.5703125" style="202" bestFit="1" customWidth="1"/>
    <col min="13" max="13" width="26.42578125" style="202" bestFit="1" customWidth="1"/>
    <col min="14" max="14" width="29.85546875" style="202" bestFit="1" customWidth="1"/>
    <col min="15" max="16384" width="24.42578125" style="182"/>
  </cols>
  <sheetData>
    <row r="1" spans="1:16" s="166" customFormat="1" ht="33.75" customHeight="1" x14ac:dyDescent="0.5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6" s="166" customFormat="1" ht="33.75" customHeight="1" x14ac:dyDescent="0.5">
      <c r="A2" s="167"/>
      <c r="B2" s="167"/>
      <c r="C2" s="167"/>
      <c r="D2" s="167"/>
      <c r="E2" s="167"/>
      <c r="F2" s="167"/>
      <c r="G2" s="168"/>
      <c r="H2" s="167"/>
      <c r="I2" s="167"/>
      <c r="J2" s="167"/>
      <c r="K2" s="167"/>
      <c r="L2" s="168"/>
      <c r="M2" s="168"/>
      <c r="N2" s="168"/>
    </row>
    <row r="3" spans="1:16" s="166" customFormat="1" ht="26.25" customHeight="1" x14ac:dyDescent="0.5">
      <c r="A3" s="251" t="s">
        <v>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1:16" s="166" customFormat="1" ht="33.75" customHeight="1" x14ac:dyDescent="0.5">
      <c r="A4" s="252" t="s">
        <v>436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66" customFormat="1" ht="33.75" customHeight="1" x14ac:dyDescent="0.5">
      <c r="A5" s="251" t="s">
        <v>155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169"/>
      <c r="P5" s="169"/>
    </row>
    <row r="6" spans="1:16" s="166" customFormat="1" ht="33.75" customHeight="1" x14ac:dyDescent="0.5">
      <c r="G6" s="170"/>
      <c r="L6" s="170"/>
      <c r="M6" s="170"/>
      <c r="N6" s="170"/>
    </row>
    <row r="7" spans="1:16" s="166" customFormat="1" ht="55.5" customHeight="1" x14ac:dyDescent="0.5">
      <c r="A7" s="171" t="s">
        <v>1</v>
      </c>
      <c r="B7" s="171" t="s">
        <v>2</v>
      </c>
      <c r="C7" s="171" t="s">
        <v>3</v>
      </c>
      <c r="D7" s="171" t="s">
        <v>4</v>
      </c>
      <c r="E7" s="172" t="s">
        <v>5</v>
      </c>
      <c r="F7" s="172" t="s">
        <v>152</v>
      </c>
      <c r="G7" s="173" t="s">
        <v>156</v>
      </c>
      <c r="H7" s="174" t="s">
        <v>6</v>
      </c>
      <c r="I7" s="173" t="s">
        <v>7</v>
      </c>
      <c r="J7" s="174" t="s">
        <v>8</v>
      </c>
      <c r="K7" s="173" t="s">
        <v>9</v>
      </c>
      <c r="L7" s="173" t="s">
        <v>10</v>
      </c>
      <c r="M7" s="173" t="s">
        <v>11</v>
      </c>
      <c r="N7" s="174" t="s">
        <v>12</v>
      </c>
    </row>
    <row r="8" spans="1:16" s="166" customFormat="1" ht="45" customHeight="1" x14ac:dyDescent="0.5">
      <c r="A8" s="175">
        <v>1</v>
      </c>
      <c r="B8" s="176" t="s">
        <v>13</v>
      </c>
      <c r="C8" s="176" t="s">
        <v>14</v>
      </c>
      <c r="D8" s="176" t="s">
        <v>15</v>
      </c>
      <c r="E8" s="176" t="s">
        <v>16</v>
      </c>
      <c r="F8" s="176" t="s">
        <v>153</v>
      </c>
      <c r="G8" s="177">
        <v>260000</v>
      </c>
      <c r="H8" s="178">
        <v>49590.21</v>
      </c>
      <c r="I8" s="179">
        <v>25</v>
      </c>
      <c r="J8" s="179">
        <v>7462</v>
      </c>
      <c r="K8" s="179">
        <v>6589.14</v>
      </c>
      <c r="L8" s="178">
        <v>1919.78</v>
      </c>
      <c r="M8" s="179">
        <f>+H8+I8+J8+K8+L8</f>
        <v>65586.13</v>
      </c>
      <c r="N8" s="180">
        <f t="shared" ref="N8:N35" si="0">+G8-M8</f>
        <v>194413.87</v>
      </c>
    </row>
    <row r="9" spans="1:16" s="166" customFormat="1" ht="33.75" customHeight="1" x14ac:dyDescent="0.5">
      <c r="A9" s="175">
        <v>2</v>
      </c>
      <c r="B9" s="181" t="s">
        <v>20</v>
      </c>
      <c r="C9" s="181" t="s">
        <v>166</v>
      </c>
      <c r="D9" s="181" t="s">
        <v>17</v>
      </c>
      <c r="E9" s="176" t="s">
        <v>18</v>
      </c>
      <c r="F9" s="176" t="s">
        <v>153</v>
      </c>
      <c r="G9" s="177">
        <v>100000</v>
      </c>
      <c r="H9" s="178">
        <v>12105.44</v>
      </c>
      <c r="I9" s="179">
        <v>25</v>
      </c>
      <c r="J9" s="179">
        <v>2870</v>
      </c>
      <c r="K9" s="179">
        <v>3040</v>
      </c>
      <c r="L9" s="178">
        <v>0</v>
      </c>
      <c r="M9" s="179">
        <f>+H9+I9+J9+K9+L9</f>
        <v>18040.440000000002</v>
      </c>
      <c r="N9" s="180">
        <f t="shared" si="0"/>
        <v>81959.56</v>
      </c>
    </row>
    <row r="10" spans="1:16" s="166" customFormat="1" ht="33.75" customHeight="1" x14ac:dyDescent="0.5">
      <c r="A10" s="175">
        <v>3</v>
      </c>
      <c r="B10" s="181" t="s">
        <v>282</v>
      </c>
      <c r="C10" s="181" t="s">
        <v>242</v>
      </c>
      <c r="D10" s="181" t="s">
        <v>17</v>
      </c>
      <c r="E10" s="176" t="s">
        <v>18</v>
      </c>
      <c r="F10" s="176" t="s">
        <v>153</v>
      </c>
      <c r="G10" s="177">
        <v>100000</v>
      </c>
      <c r="H10" s="178">
        <v>12105.44</v>
      </c>
      <c r="I10" s="179">
        <v>25</v>
      </c>
      <c r="J10" s="179">
        <v>2870</v>
      </c>
      <c r="K10" s="179">
        <v>3040</v>
      </c>
      <c r="L10" s="178">
        <v>0</v>
      </c>
      <c r="M10" s="179">
        <f t="shared" ref="M10:M25" si="1">+H10+I10+J10+K10+L10</f>
        <v>18040.440000000002</v>
      </c>
      <c r="N10" s="180">
        <f t="shared" si="0"/>
        <v>81959.56</v>
      </c>
    </row>
    <row r="11" spans="1:16" s="166" customFormat="1" ht="35.25" customHeight="1" x14ac:dyDescent="0.5">
      <c r="A11" s="175">
        <v>4</v>
      </c>
      <c r="B11" s="181" t="s">
        <v>38</v>
      </c>
      <c r="C11" s="176" t="s">
        <v>303</v>
      </c>
      <c r="D11" s="176" t="s">
        <v>378</v>
      </c>
      <c r="E11" s="176" t="s">
        <v>18</v>
      </c>
      <c r="F11" s="176" t="s">
        <v>154</v>
      </c>
      <c r="G11" s="177">
        <v>95000</v>
      </c>
      <c r="H11" s="178">
        <v>10929.31</v>
      </c>
      <c r="I11" s="179">
        <v>25</v>
      </c>
      <c r="J11" s="179">
        <v>2726.5</v>
      </c>
      <c r="K11" s="179">
        <v>2888</v>
      </c>
      <c r="L11" s="178">
        <v>4269.6000000000004</v>
      </c>
      <c r="M11" s="179">
        <f t="shared" ref="M11:M12" si="2">+H11+I11+J11+K11+L11</f>
        <v>20838.409999999996</v>
      </c>
      <c r="N11" s="180">
        <f t="shared" ref="N11:N12" si="3">+G11-M11</f>
        <v>74161.59</v>
      </c>
      <c r="O11" s="182"/>
      <c r="P11" s="182"/>
    </row>
    <row r="12" spans="1:16" s="166" customFormat="1" ht="35.25" customHeight="1" x14ac:dyDescent="0.5">
      <c r="A12" s="175">
        <v>5</v>
      </c>
      <c r="B12" s="181" t="s">
        <v>411</v>
      </c>
      <c r="C12" s="176" t="s">
        <v>303</v>
      </c>
      <c r="D12" s="176" t="s">
        <v>322</v>
      </c>
      <c r="E12" s="176" t="s">
        <v>18</v>
      </c>
      <c r="F12" s="176" t="s">
        <v>154</v>
      </c>
      <c r="G12" s="177">
        <v>90000</v>
      </c>
      <c r="H12" s="178">
        <v>9753.19</v>
      </c>
      <c r="I12" s="179">
        <v>25</v>
      </c>
      <c r="J12" s="179">
        <v>2583</v>
      </c>
      <c r="K12" s="179">
        <v>2736</v>
      </c>
      <c r="L12" s="178">
        <v>0</v>
      </c>
      <c r="M12" s="179">
        <f t="shared" si="2"/>
        <v>15097.19</v>
      </c>
      <c r="N12" s="180">
        <f t="shared" si="3"/>
        <v>74902.81</v>
      </c>
      <c r="O12" s="182"/>
      <c r="P12" s="182"/>
    </row>
    <row r="13" spans="1:16" s="166" customFormat="1" ht="33.75" customHeight="1" x14ac:dyDescent="0.5">
      <c r="A13" s="175">
        <v>6</v>
      </c>
      <c r="B13" s="183" t="s">
        <v>195</v>
      </c>
      <c r="C13" s="176" t="s">
        <v>225</v>
      </c>
      <c r="D13" s="176" t="s">
        <v>17</v>
      </c>
      <c r="E13" s="176" t="s">
        <v>18</v>
      </c>
      <c r="F13" s="176" t="s">
        <v>153</v>
      </c>
      <c r="G13" s="184">
        <v>80000</v>
      </c>
      <c r="H13" s="178">
        <v>7400.94</v>
      </c>
      <c r="I13" s="180">
        <v>25</v>
      </c>
      <c r="J13" s="180">
        <v>2296</v>
      </c>
      <c r="K13" s="180">
        <v>2432</v>
      </c>
      <c r="L13" s="178">
        <v>0</v>
      </c>
      <c r="M13" s="180">
        <f t="shared" si="1"/>
        <v>12153.939999999999</v>
      </c>
      <c r="N13" s="180">
        <f t="shared" si="0"/>
        <v>67846.06</v>
      </c>
    </row>
    <row r="14" spans="1:16" s="166" customFormat="1" ht="33.75" customHeight="1" x14ac:dyDescent="0.5">
      <c r="A14" s="175">
        <v>7</v>
      </c>
      <c r="B14" s="183" t="s">
        <v>358</v>
      </c>
      <c r="C14" s="176" t="s">
        <v>303</v>
      </c>
      <c r="D14" s="176" t="s">
        <v>17</v>
      </c>
      <c r="E14" s="176" t="s">
        <v>18</v>
      </c>
      <c r="F14" s="176" t="s">
        <v>153</v>
      </c>
      <c r="G14" s="184">
        <v>75000</v>
      </c>
      <c r="H14" s="178">
        <v>6309.35</v>
      </c>
      <c r="I14" s="180">
        <v>25</v>
      </c>
      <c r="J14" s="180">
        <v>2152.5</v>
      </c>
      <c r="K14" s="180">
        <v>2280</v>
      </c>
      <c r="L14" s="178">
        <v>0</v>
      </c>
      <c r="M14" s="180">
        <f t="shared" ref="M14" si="4">+H14+I14+J14+K14+L14</f>
        <v>10766.85</v>
      </c>
      <c r="N14" s="180">
        <f t="shared" ref="N14" si="5">+G14-M14</f>
        <v>64233.15</v>
      </c>
    </row>
    <row r="15" spans="1:16" s="166" customFormat="1" ht="33.75" customHeight="1" x14ac:dyDescent="0.5">
      <c r="A15" s="175">
        <v>8</v>
      </c>
      <c r="B15" s="176" t="s">
        <v>28</v>
      </c>
      <c r="C15" s="176" t="s">
        <v>170</v>
      </c>
      <c r="D15" s="176" t="s">
        <v>22</v>
      </c>
      <c r="E15" s="176" t="s">
        <v>18</v>
      </c>
      <c r="F15" s="176" t="s">
        <v>154</v>
      </c>
      <c r="G15" s="177">
        <v>70000</v>
      </c>
      <c r="H15" s="178">
        <v>4600.54</v>
      </c>
      <c r="I15" s="179">
        <v>25</v>
      </c>
      <c r="J15" s="179">
        <v>2009</v>
      </c>
      <c r="K15" s="179">
        <v>2128</v>
      </c>
      <c r="L15" s="178">
        <v>3839.56</v>
      </c>
      <c r="M15" s="179">
        <f t="shared" si="1"/>
        <v>12602.1</v>
      </c>
      <c r="N15" s="180">
        <f t="shared" si="0"/>
        <v>57397.9</v>
      </c>
      <c r="O15" s="182"/>
      <c r="P15" s="182"/>
    </row>
    <row r="16" spans="1:16" s="166" customFormat="1" ht="33.75" customHeight="1" x14ac:dyDescent="0.5">
      <c r="A16" s="175">
        <v>9</v>
      </c>
      <c r="B16" s="176" t="s">
        <v>36</v>
      </c>
      <c r="C16" s="176" t="s">
        <v>169</v>
      </c>
      <c r="D16" s="176" t="s">
        <v>310</v>
      </c>
      <c r="E16" s="176" t="s">
        <v>24</v>
      </c>
      <c r="F16" s="176" t="s">
        <v>154</v>
      </c>
      <c r="G16" s="177">
        <v>65000</v>
      </c>
      <c r="H16" s="178">
        <v>4427.55</v>
      </c>
      <c r="I16" s="179">
        <v>25</v>
      </c>
      <c r="J16" s="179">
        <v>1865.5</v>
      </c>
      <c r="K16" s="179">
        <v>1976</v>
      </c>
      <c r="L16" s="178">
        <v>11603.7</v>
      </c>
      <c r="M16" s="179">
        <f t="shared" ref="M16" si="6">+H16+I16+J16+K16+L16</f>
        <v>19897.75</v>
      </c>
      <c r="N16" s="180">
        <f t="shared" ref="N16" si="7">+G16-M16</f>
        <v>45102.25</v>
      </c>
      <c r="O16" s="182"/>
      <c r="P16" s="182"/>
    </row>
    <row r="17" spans="1:16" s="166" customFormat="1" ht="33.75" customHeight="1" x14ac:dyDescent="0.5">
      <c r="A17" s="175">
        <v>10</v>
      </c>
      <c r="B17" s="181" t="s">
        <v>321</v>
      </c>
      <c r="C17" s="176" t="s">
        <v>191</v>
      </c>
      <c r="D17" s="176" t="s">
        <v>322</v>
      </c>
      <c r="E17" s="176" t="s">
        <v>18</v>
      </c>
      <c r="F17" s="176" t="s">
        <v>154</v>
      </c>
      <c r="G17" s="177">
        <v>60000</v>
      </c>
      <c r="H17" s="178">
        <v>3486.65</v>
      </c>
      <c r="I17" s="179">
        <v>25</v>
      </c>
      <c r="J17" s="179">
        <v>1722</v>
      </c>
      <c r="K17" s="179">
        <v>1824</v>
      </c>
      <c r="L17" s="178">
        <v>0</v>
      </c>
      <c r="M17" s="179">
        <f t="shared" ref="M17" si="8">+H17+I17+J17+K17+L17</f>
        <v>7057.65</v>
      </c>
      <c r="N17" s="180">
        <f t="shared" ref="N17" si="9">+G17-M17</f>
        <v>52942.35</v>
      </c>
      <c r="O17" s="182"/>
      <c r="P17" s="182"/>
    </row>
    <row r="18" spans="1:16" s="166" customFormat="1" ht="33.75" customHeight="1" x14ac:dyDescent="0.5">
      <c r="A18" s="175">
        <v>11</v>
      </c>
      <c r="B18" s="176" t="s">
        <v>32</v>
      </c>
      <c r="C18" s="176" t="s">
        <v>171</v>
      </c>
      <c r="D18" s="176" t="s">
        <v>23</v>
      </c>
      <c r="E18" s="176" t="s">
        <v>24</v>
      </c>
      <c r="F18" s="176" t="s">
        <v>153</v>
      </c>
      <c r="G18" s="177">
        <v>55000</v>
      </c>
      <c r="H18" s="178">
        <v>2559.6799999999998</v>
      </c>
      <c r="I18" s="179">
        <v>25</v>
      </c>
      <c r="J18" s="179">
        <v>1578.5</v>
      </c>
      <c r="K18" s="179">
        <v>1672</v>
      </c>
      <c r="L18" s="178">
        <v>0</v>
      </c>
      <c r="M18" s="179">
        <f t="shared" ref="M18:M19" si="10">+H18+I18+J18+K18+L18</f>
        <v>5835.18</v>
      </c>
      <c r="N18" s="180">
        <f t="shared" ref="N18:N19" si="11">+G18-M18</f>
        <v>49164.82</v>
      </c>
      <c r="O18" s="182"/>
      <c r="P18" s="182"/>
    </row>
    <row r="19" spans="1:16" s="166" customFormat="1" ht="33.75" customHeight="1" x14ac:dyDescent="0.5">
      <c r="A19" s="175">
        <v>12</v>
      </c>
      <c r="B19" s="176" t="s">
        <v>311</v>
      </c>
      <c r="C19" s="176" t="s">
        <v>303</v>
      </c>
      <c r="D19" s="204" t="s">
        <v>312</v>
      </c>
      <c r="E19" s="176" t="s">
        <v>18</v>
      </c>
      <c r="F19" s="176" t="s">
        <v>154</v>
      </c>
      <c r="G19" s="177">
        <v>55000</v>
      </c>
      <c r="H19" s="178">
        <v>2559.6799999999998</v>
      </c>
      <c r="I19" s="179">
        <v>25</v>
      </c>
      <c r="J19" s="179">
        <v>1578.5</v>
      </c>
      <c r="K19" s="179">
        <v>1672</v>
      </c>
      <c r="L19" s="178">
        <v>0</v>
      </c>
      <c r="M19" s="179">
        <f t="shared" si="10"/>
        <v>5835.18</v>
      </c>
      <c r="N19" s="180">
        <f t="shared" si="11"/>
        <v>49164.82</v>
      </c>
      <c r="O19" s="182"/>
      <c r="P19" s="182"/>
    </row>
    <row r="20" spans="1:16" s="166" customFormat="1" ht="33.75" customHeight="1" x14ac:dyDescent="0.5">
      <c r="A20" s="175">
        <v>13</v>
      </c>
      <c r="B20" s="176" t="s">
        <v>295</v>
      </c>
      <c r="C20" s="176" t="s">
        <v>303</v>
      </c>
      <c r="D20" s="176" t="s">
        <v>17</v>
      </c>
      <c r="E20" s="176" t="s">
        <v>18</v>
      </c>
      <c r="F20" s="176" t="s">
        <v>153</v>
      </c>
      <c r="G20" s="177">
        <v>50000</v>
      </c>
      <c r="H20" s="178">
        <v>1854</v>
      </c>
      <c r="I20" s="179">
        <v>25</v>
      </c>
      <c r="J20" s="179">
        <v>1435</v>
      </c>
      <c r="K20" s="179">
        <v>1520</v>
      </c>
      <c r="L20" s="178">
        <v>0</v>
      </c>
      <c r="M20" s="179">
        <f t="shared" si="1"/>
        <v>4834</v>
      </c>
      <c r="N20" s="180">
        <f t="shared" si="0"/>
        <v>45166</v>
      </c>
      <c r="O20" s="182"/>
      <c r="P20" s="182"/>
    </row>
    <row r="21" spans="1:16" ht="33.75" customHeight="1" x14ac:dyDescent="0.5">
      <c r="A21" s="175">
        <v>14</v>
      </c>
      <c r="B21" s="176" t="s">
        <v>45</v>
      </c>
      <c r="C21" s="176" t="s">
        <v>46</v>
      </c>
      <c r="D21" s="176" t="s">
        <v>29</v>
      </c>
      <c r="E21" s="176" t="s">
        <v>18</v>
      </c>
      <c r="F21" s="176" t="s">
        <v>154</v>
      </c>
      <c r="G21" s="177">
        <v>50000</v>
      </c>
      <c r="H21" s="178">
        <v>1854</v>
      </c>
      <c r="I21" s="179">
        <v>25</v>
      </c>
      <c r="J21" s="179">
        <v>1435</v>
      </c>
      <c r="K21" s="179">
        <v>1520</v>
      </c>
      <c r="L21" s="178">
        <v>1221.5</v>
      </c>
      <c r="M21" s="179">
        <f t="shared" si="1"/>
        <v>6055.5</v>
      </c>
      <c r="N21" s="180">
        <f t="shared" si="0"/>
        <v>43944.5</v>
      </c>
    </row>
    <row r="22" spans="1:16" ht="30.75" customHeight="1" x14ac:dyDescent="0.5">
      <c r="A22" s="175">
        <v>15</v>
      </c>
      <c r="B22" s="176" t="s">
        <v>50</v>
      </c>
      <c r="C22" s="176" t="s">
        <v>171</v>
      </c>
      <c r="D22" s="176" t="s">
        <v>59</v>
      </c>
      <c r="E22" s="176" t="s">
        <v>18</v>
      </c>
      <c r="F22" s="176" t="s">
        <v>154</v>
      </c>
      <c r="G22" s="177">
        <v>45000</v>
      </c>
      <c r="H22" s="178">
        <v>1148.33</v>
      </c>
      <c r="I22" s="179">
        <v>25</v>
      </c>
      <c r="J22" s="179">
        <v>1291.5</v>
      </c>
      <c r="K22" s="179">
        <v>1368</v>
      </c>
      <c r="L22" s="178">
        <v>0</v>
      </c>
      <c r="M22" s="179">
        <f t="shared" ref="M22" si="12">+H22+I22+J22+K22+L22</f>
        <v>3832.83</v>
      </c>
      <c r="N22" s="180">
        <f>+G22-M22</f>
        <v>41167.17</v>
      </c>
    </row>
    <row r="23" spans="1:16" ht="33.75" customHeight="1" x14ac:dyDescent="0.5">
      <c r="A23" s="175">
        <v>16</v>
      </c>
      <c r="B23" s="176" t="s">
        <v>41</v>
      </c>
      <c r="C23" s="176" t="s">
        <v>14</v>
      </c>
      <c r="D23" s="185" t="s">
        <v>42</v>
      </c>
      <c r="E23" s="176" t="s">
        <v>18</v>
      </c>
      <c r="F23" s="176" t="s">
        <v>153</v>
      </c>
      <c r="G23" s="177">
        <v>40000</v>
      </c>
      <c r="H23" s="178">
        <v>442.65</v>
      </c>
      <c r="I23" s="179">
        <v>25</v>
      </c>
      <c r="J23" s="179">
        <v>1148</v>
      </c>
      <c r="K23" s="179">
        <v>1216</v>
      </c>
      <c r="L23" s="178">
        <v>0</v>
      </c>
      <c r="M23" s="179">
        <f t="shared" si="1"/>
        <v>2831.65</v>
      </c>
      <c r="N23" s="180">
        <f t="shared" si="0"/>
        <v>37168.35</v>
      </c>
      <c r="O23" s="166"/>
      <c r="P23" s="166"/>
    </row>
    <row r="24" spans="1:16" ht="33.75" customHeight="1" x14ac:dyDescent="0.5">
      <c r="A24" s="175">
        <v>17</v>
      </c>
      <c r="B24" s="176" t="s">
        <v>39</v>
      </c>
      <c r="C24" s="176" t="s">
        <v>168</v>
      </c>
      <c r="D24" s="176" t="s">
        <v>40</v>
      </c>
      <c r="E24" s="176" t="s">
        <v>18</v>
      </c>
      <c r="F24" s="176" t="s">
        <v>153</v>
      </c>
      <c r="G24" s="177">
        <v>40000</v>
      </c>
      <c r="H24" s="178">
        <v>154.68</v>
      </c>
      <c r="I24" s="179">
        <v>25</v>
      </c>
      <c r="J24" s="179">
        <v>1148</v>
      </c>
      <c r="K24" s="179">
        <v>1216</v>
      </c>
      <c r="L24" s="178">
        <v>5787.68</v>
      </c>
      <c r="M24" s="179">
        <f t="shared" si="1"/>
        <v>8331.36</v>
      </c>
      <c r="N24" s="180">
        <f t="shared" si="0"/>
        <v>31668.639999999999</v>
      </c>
    </row>
    <row r="25" spans="1:16" ht="33.75" customHeight="1" x14ac:dyDescent="0.5">
      <c r="A25" s="175">
        <v>18</v>
      </c>
      <c r="B25" s="176" t="s">
        <v>229</v>
      </c>
      <c r="C25" s="176" t="s">
        <v>182</v>
      </c>
      <c r="D25" s="176" t="s">
        <v>231</v>
      </c>
      <c r="E25" s="176" t="s">
        <v>18</v>
      </c>
      <c r="F25" s="176" t="s">
        <v>153</v>
      </c>
      <c r="G25" s="184">
        <v>40000</v>
      </c>
      <c r="H25" s="178">
        <v>442.65</v>
      </c>
      <c r="I25" s="180">
        <v>25</v>
      </c>
      <c r="J25" s="180">
        <v>1148</v>
      </c>
      <c r="K25" s="180">
        <v>1216</v>
      </c>
      <c r="L25" s="178">
        <v>0</v>
      </c>
      <c r="M25" s="180">
        <f t="shared" si="1"/>
        <v>2831.65</v>
      </c>
      <c r="N25" s="180">
        <f t="shared" si="0"/>
        <v>37168.35</v>
      </c>
    </row>
    <row r="26" spans="1:16" ht="33.75" customHeight="1" x14ac:dyDescent="0.5">
      <c r="A26" s="175">
        <v>19</v>
      </c>
      <c r="B26" s="176" t="s">
        <v>44</v>
      </c>
      <c r="C26" s="176" t="s">
        <v>172</v>
      </c>
      <c r="D26" s="176" t="s">
        <v>48</v>
      </c>
      <c r="E26" s="176" t="s">
        <v>24</v>
      </c>
      <c r="F26" s="176" t="s">
        <v>154</v>
      </c>
      <c r="G26" s="177">
        <v>35000</v>
      </c>
      <c r="H26" s="209">
        <v>0</v>
      </c>
      <c r="I26" s="179">
        <v>25</v>
      </c>
      <c r="J26" s="179">
        <v>1004.5</v>
      </c>
      <c r="K26" s="179">
        <v>1064</v>
      </c>
      <c r="L26" s="178">
        <v>789</v>
      </c>
      <c r="M26" s="179">
        <f t="shared" ref="M26:M39" si="13">+H26+I26+J26+K26+L26</f>
        <v>2882.5</v>
      </c>
      <c r="N26" s="180">
        <f t="shared" si="0"/>
        <v>32117.5</v>
      </c>
    </row>
    <row r="27" spans="1:16" ht="33.75" customHeight="1" x14ac:dyDescent="0.5">
      <c r="A27" s="175">
        <v>20</v>
      </c>
      <c r="B27" s="176" t="s">
        <v>47</v>
      </c>
      <c r="C27" s="176" t="s">
        <v>182</v>
      </c>
      <c r="D27" s="176" t="s">
        <v>48</v>
      </c>
      <c r="E27" s="176" t="s">
        <v>18</v>
      </c>
      <c r="F27" s="176" t="s">
        <v>153</v>
      </c>
      <c r="G27" s="177">
        <v>35000</v>
      </c>
      <c r="H27" s="209">
        <v>0</v>
      </c>
      <c r="I27" s="179">
        <v>25</v>
      </c>
      <c r="J27" s="179">
        <v>1004.5</v>
      </c>
      <c r="K27" s="179">
        <v>1064</v>
      </c>
      <c r="L27" s="178">
        <v>0</v>
      </c>
      <c r="M27" s="179">
        <f t="shared" si="13"/>
        <v>2093.5</v>
      </c>
      <c r="N27" s="180">
        <f t="shared" si="0"/>
        <v>32906.5</v>
      </c>
    </row>
    <row r="28" spans="1:16" ht="33.75" customHeight="1" x14ac:dyDescent="0.5">
      <c r="A28" s="175">
        <v>21</v>
      </c>
      <c r="B28" s="176" t="s">
        <v>49</v>
      </c>
      <c r="C28" s="176" t="s">
        <v>172</v>
      </c>
      <c r="D28" s="176" t="s">
        <v>241</v>
      </c>
      <c r="E28" s="176" t="s">
        <v>24</v>
      </c>
      <c r="F28" s="176" t="s">
        <v>153</v>
      </c>
      <c r="G28" s="177">
        <v>35000</v>
      </c>
      <c r="H28" s="209">
        <v>0</v>
      </c>
      <c r="I28" s="179">
        <v>25</v>
      </c>
      <c r="J28" s="179">
        <v>1004.5</v>
      </c>
      <c r="K28" s="179">
        <v>1064</v>
      </c>
      <c r="L28" s="178">
        <v>3189.76</v>
      </c>
      <c r="M28" s="179">
        <f t="shared" si="13"/>
        <v>5283.26</v>
      </c>
      <c r="N28" s="180">
        <f t="shared" si="0"/>
        <v>29716.739999999998</v>
      </c>
    </row>
    <row r="29" spans="1:16" ht="33.75" customHeight="1" x14ac:dyDescent="0.5">
      <c r="A29" s="175">
        <v>22</v>
      </c>
      <c r="B29" s="176" t="s">
        <v>51</v>
      </c>
      <c r="C29" s="176" t="s">
        <v>182</v>
      </c>
      <c r="D29" s="176" t="s">
        <v>48</v>
      </c>
      <c r="E29" s="176" t="s">
        <v>18</v>
      </c>
      <c r="F29" s="176" t="s">
        <v>153</v>
      </c>
      <c r="G29" s="177">
        <v>35000</v>
      </c>
      <c r="H29" s="209">
        <v>0</v>
      </c>
      <c r="I29" s="179">
        <v>25</v>
      </c>
      <c r="J29" s="179">
        <v>1004.5</v>
      </c>
      <c r="K29" s="179">
        <v>1064</v>
      </c>
      <c r="L29" s="178">
        <v>0</v>
      </c>
      <c r="M29" s="179">
        <f t="shared" si="13"/>
        <v>2093.5</v>
      </c>
      <c r="N29" s="180">
        <f t="shared" si="0"/>
        <v>32906.5</v>
      </c>
    </row>
    <row r="30" spans="1:16" ht="33.75" customHeight="1" x14ac:dyDescent="0.5">
      <c r="A30" s="175">
        <v>23</v>
      </c>
      <c r="B30" s="181" t="s">
        <v>43</v>
      </c>
      <c r="C30" s="176" t="s">
        <v>242</v>
      </c>
      <c r="D30" s="176" t="s">
        <v>37</v>
      </c>
      <c r="E30" s="176" t="s">
        <v>18</v>
      </c>
      <c r="F30" s="176" t="s">
        <v>154</v>
      </c>
      <c r="G30" s="177">
        <v>35000</v>
      </c>
      <c r="H30" s="209">
        <v>0</v>
      </c>
      <c r="I30" s="179">
        <v>25</v>
      </c>
      <c r="J30" s="179">
        <v>1004.5</v>
      </c>
      <c r="K30" s="179">
        <v>1064</v>
      </c>
      <c r="L30" s="178">
        <v>0</v>
      </c>
      <c r="M30" s="179">
        <f t="shared" si="13"/>
        <v>2093.5</v>
      </c>
      <c r="N30" s="180">
        <f t="shared" si="0"/>
        <v>32906.5</v>
      </c>
    </row>
    <row r="31" spans="1:16" ht="33.75" customHeight="1" x14ac:dyDescent="0.5">
      <c r="A31" s="175">
        <v>24</v>
      </c>
      <c r="B31" s="176" t="s">
        <v>63</v>
      </c>
      <c r="C31" s="176" t="s">
        <v>64</v>
      </c>
      <c r="D31" s="176" t="s">
        <v>48</v>
      </c>
      <c r="E31" s="176" t="s">
        <v>18</v>
      </c>
      <c r="F31" s="176" t="s">
        <v>154</v>
      </c>
      <c r="G31" s="184">
        <v>35000</v>
      </c>
      <c r="H31" s="210">
        <v>0</v>
      </c>
      <c r="I31" s="180">
        <v>25</v>
      </c>
      <c r="J31" s="180">
        <v>1004.5</v>
      </c>
      <c r="K31" s="180">
        <v>1064</v>
      </c>
      <c r="L31" s="178">
        <v>0</v>
      </c>
      <c r="M31" s="180">
        <f t="shared" si="13"/>
        <v>2093.5</v>
      </c>
      <c r="N31" s="180">
        <f t="shared" si="0"/>
        <v>32906.5</v>
      </c>
    </row>
    <row r="32" spans="1:16" ht="33.75" customHeight="1" x14ac:dyDescent="0.5">
      <c r="A32" s="175">
        <v>25</v>
      </c>
      <c r="B32" s="176" t="s">
        <v>56</v>
      </c>
      <c r="C32" s="176" t="s">
        <v>214</v>
      </c>
      <c r="D32" s="176" t="s">
        <v>215</v>
      </c>
      <c r="E32" s="176" t="s">
        <v>24</v>
      </c>
      <c r="F32" s="176" t="s">
        <v>153</v>
      </c>
      <c r="G32" s="177">
        <v>35000</v>
      </c>
      <c r="H32" s="209">
        <v>0</v>
      </c>
      <c r="I32" s="179">
        <v>25</v>
      </c>
      <c r="J32" s="180">
        <v>1004.5</v>
      </c>
      <c r="K32" s="180">
        <v>1064</v>
      </c>
      <c r="L32" s="178">
        <v>0</v>
      </c>
      <c r="M32" s="180">
        <f t="shared" si="13"/>
        <v>2093.5</v>
      </c>
      <c r="N32" s="180">
        <f t="shared" si="0"/>
        <v>32906.5</v>
      </c>
    </row>
    <row r="33" spans="1:16" ht="33.75" customHeight="1" x14ac:dyDescent="0.5">
      <c r="A33" s="175">
        <v>26</v>
      </c>
      <c r="B33" s="176" t="s">
        <v>216</v>
      </c>
      <c r="C33" s="176" t="s">
        <v>169</v>
      </c>
      <c r="D33" s="176" t="s">
        <v>48</v>
      </c>
      <c r="E33" s="176" t="s">
        <v>18</v>
      </c>
      <c r="F33" s="176" t="s">
        <v>154</v>
      </c>
      <c r="G33" s="177">
        <v>35000</v>
      </c>
      <c r="H33" s="209">
        <v>0</v>
      </c>
      <c r="I33" s="179">
        <v>25</v>
      </c>
      <c r="J33" s="180">
        <v>1004.5</v>
      </c>
      <c r="K33" s="180">
        <v>1064</v>
      </c>
      <c r="L33" s="178">
        <v>0</v>
      </c>
      <c r="M33" s="180">
        <f t="shared" si="13"/>
        <v>2093.5</v>
      </c>
      <c r="N33" s="180">
        <f t="shared" si="0"/>
        <v>32906.5</v>
      </c>
      <c r="O33" s="166"/>
      <c r="P33" s="166"/>
    </row>
    <row r="34" spans="1:16" ht="33.75" customHeight="1" x14ac:dyDescent="0.5">
      <c r="A34" s="175">
        <v>27</v>
      </c>
      <c r="B34" s="176" t="s">
        <v>230</v>
      </c>
      <c r="C34" s="176" t="s">
        <v>232</v>
      </c>
      <c r="D34" s="176" t="s">
        <v>233</v>
      </c>
      <c r="E34" s="176" t="s">
        <v>18</v>
      </c>
      <c r="F34" s="176" t="s">
        <v>154</v>
      </c>
      <c r="G34" s="177">
        <v>35000</v>
      </c>
      <c r="H34" s="209">
        <v>0</v>
      </c>
      <c r="I34" s="179">
        <v>25</v>
      </c>
      <c r="J34" s="180">
        <v>1004.5</v>
      </c>
      <c r="K34" s="180">
        <v>1064</v>
      </c>
      <c r="L34" s="178">
        <v>0</v>
      </c>
      <c r="M34" s="180">
        <f t="shared" si="13"/>
        <v>2093.5</v>
      </c>
      <c r="N34" s="180">
        <f t="shared" si="0"/>
        <v>32906.5</v>
      </c>
      <c r="O34" s="166"/>
      <c r="P34" s="166"/>
    </row>
    <row r="35" spans="1:16" ht="33.75" customHeight="1" x14ac:dyDescent="0.5">
      <c r="A35" s="175">
        <v>28</v>
      </c>
      <c r="B35" s="176" t="s">
        <v>228</v>
      </c>
      <c r="C35" s="176" t="s">
        <v>214</v>
      </c>
      <c r="D35" s="176" t="s">
        <v>256</v>
      </c>
      <c r="E35" s="176" t="s">
        <v>18</v>
      </c>
      <c r="F35" s="176" t="s">
        <v>153</v>
      </c>
      <c r="G35" s="177">
        <v>35000</v>
      </c>
      <c r="H35" s="209">
        <v>0</v>
      </c>
      <c r="I35" s="179">
        <v>25</v>
      </c>
      <c r="J35" s="180">
        <v>1004.5</v>
      </c>
      <c r="K35" s="180">
        <v>1064</v>
      </c>
      <c r="L35" s="178">
        <v>0</v>
      </c>
      <c r="M35" s="180">
        <f t="shared" si="13"/>
        <v>2093.5</v>
      </c>
      <c r="N35" s="180">
        <f t="shared" si="0"/>
        <v>32906.5</v>
      </c>
      <c r="O35" s="166"/>
      <c r="P35" s="166"/>
    </row>
    <row r="36" spans="1:16" ht="33.75" customHeight="1" x14ac:dyDescent="0.5">
      <c r="A36" s="175">
        <v>29</v>
      </c>
      <c r="B36" s="176" t="s">
        <v>55</v>
      </c>
      <c r="C36" s="176" t="s">
        <v>169</v>
      </c>
      <c r="D36" s="176" t="s">
        <v>48</v>
      </c>
      <c r="E36" s="176" t="s">
        <v>18</v>
      </c>
      <c r="F36" s="176" t="s">
        <v>154</v>
      </c>
      <c r="G36" s="177">
        <v>35000</v>
      </c>
      <c r="H36" s="209">
        <v>0</v>
      </c>
      <c r="I36" s="179">
        <v>25</v>
      </c>
      <c r="J36" s="179">
        <v>1004.5</v>
      </c>
      <c r="K36" s="179">
        <v>1064</v>
      </c>
      <c r="L36" s="178">
        <v>0</v>
      </c>
      <c r="M36" s="179">
        <f t="shared" si="13"/>
        <v>2093.5</v>
      </c>
      <c r="N36" s="180">
        <f t="shared" ref="N36:N79" si="14">+G36-M36</f>
        <v>32906.5</v>
      </c>
    </row>
    <row r="37" spans="1:16" ht="33.75" customHeight="1" x14ac:dyDescent="0.5">
      <c r="A37" s="175">
        <v>30</v>
      </c>
      <c r="B37" s="176" t="s">
        <v>417</v>
      </c>
      <c r="C37" s="176" t="s">
        <v>421</v>
      </c>
      <c r="D37" s="176" t="s">
        <v>420</v>
      </c>
      <c r="E37" s="176" t="s">
        <v>18</v>
      </c>
      <c r="F37" s="176" t="s">
        <v>153</v>
      </c>
      <c r="G37" s="177">
        <v>35000</v>
      </c>
      <c r="H37" s="209" t="s">
        <v>418</v>
      </c>
      <c r="I37" s="179">
        <v>25</v>
      </c>
      <c r="J37" s="179">
        <v>1004.5</v>
      </c>
      <c r="K37" s="179">
        <v>1064</v>
      </c>
      <c r="L37" s="178" t="s">
        <v>419</v>
      </c>
      <c r="M37" s="179">
        <v>2093.5</v>
      </c>
      <c r="N37" s="180">
        <v>32906.5</v>
      </c>
    </row>
    <row r="38" spans="1:16" ht="33.75" customHeight="1" x14ac:dyDescent="0.5">
      <c r="A38" s="175">
        <v>31</v>
      </c>
      <c r="B38" s="176" t="s">
        <v>288</v>
      </c>
      <c r="C38" s="176" t="s">
        <v>289</v>
      </c>
      <c r="D38" s="176" t="s">
        <v>68</v>
      </c>
      <c r="E38" s="176" t="s">
        <v>18</v>
      </c>
      <c r="F38" s="176" t="s">
        <v>153</v>
      </c>
      <c r="G38" s="177">
        <v>35000</v>
      </c>
      <c r="H38" s="209">
        <v>0</v>
      </c>
      <c r="I38" s="179">
        <v>25</v>
      </c>
      <c r="J38" s="179">
        <v>1004.5</v>
      </c>
      <c r="K38" s="179">
        <v>1064</v>
      </c>
      <c r="L38" s="178">
        <v>0</v>
      </c>
      <c r="M38" s="179">
        <f t="shared" si="13"/>
        <v>2093.5</v>
      </c>
      <c r="N38" s="180">
        <f t="shared" si="14"/>
        <v>32906.5</v>
      </c>
    </row>
    <row r="39" spans="1:16" ht="33.75" customHeight="1" x14ac:dyDescent="0.5">
      <c r="A39" s="175">
        <v>32</v>
      </c>
      <c r="B39" s="176" t="s">
        <v>53</v>
      </c>
      <c r="C39" s="176" t="s">
        <v>168</v>
      </c>
      <c r="D39" s="176" t="s">
        <v>40</v>
      </c>
      <c r="E39" s="176" t="s">
        <v>18</v>
      </c>
      <c r="F39" s="176" t="s">
        <v>153</v>
      </c>
      <c r="G39" s="177">
        <v>35000</v>
      </c>
      <c r="H39" s="179">
        <v>0</v>
      </c>
      <c r="I39" s="179">
        <v>25</v>
      </c>
      <c r="J39" s="179">
        <v>1004.5</v>
      </c>
      <c r="K39" s="179">
        <v>1064</v>
      </c>
      <c r="L39" s="178">
        <v>1919.78</v>
      </c>
      <c r="M39" s="179">
        <f t="shared" si="13"/>
        <v>4013.2799999999997</v>
      </c>
      <c r="N39" s="180">
        <f t="shared" si="14"/>
        <v>30986.720000000001</v>
      </c>
    </row>
    <row r="40" spans="1:16" ht="32.25" customHeight="1" x14ac:dyDescent="0.5">
      <c r="A40" s="175">
        <v>33</v>
      </c>
      <c r="B40" s="176" t="s">
        <v>196</v>
      </c>
      <c r="C40" s="176" t="s">
        <v>187</v>
      </c>
      <c r="D40" s="176" t="s">
        <v>37</v>
      </c>
      <c r="E40" s="176" t="s">
        <v>18</v>
      </c>
      <c r="F40" s="176" t="s">
        <v>154</v>
      </c>
      <c r="G40" s="177">
        <v>35000</v>
      </c>
      <c r="H40" s="209">
        <v>0</v>
      </c>
      <c r="I40" s="179">
        <v>25</v>
      </c>
      <c r="J40" s="179">
        <v>1004.5</v>
      </c>
      <c r="K40" s="179">
        <v>1064</v>
      </c>
      <c r="L40" s="178">
        <v>0</v>
      </c>
      <c r="M40" s="179">
        <f t="shared" ref="M40" si="15">+H40+I40+J40+K40+L40</f>
        <v>2093.5</v>
      </c>
      <c r="N40" s="180">
        <f t="shared" ref="N40" si="16">+G40-M40</f>
        <v>32906.5</v>
      </c>
    </row>
    <row r="41" spans="1:16" ht="32.25" customHeight="1" x14ac:dyDescent="0.5">
      <c r="A41" s="175">
        <v>34</v>
      </c>
      <c r="B41" s="176" t="s">
        <v>352</v>
      </c>
      <c r="C41" s="176" t="s">
        <v>303</v>
      </c>
      <c r="D41" s="176" t="s">
        <v>312</v>
      </c>
      <c r="E41" s="176" t="s">
        <v>18</v>
      </c>
      <c r="F41" s="176" t="s">
        <v>154</v>
      </c>
      <c r="G41" s="177">
        <v>35000</v>
      </c>
      <c r="H41" s="209">
        <v>0</v>
      </c>
      <c r="I41" s="179">
        <v>25</v>
      </c>
      <c r="J41" s="179">
        <v>1004.5</v>
      </c>
      <c r="K41" s="179">
        <v>1064</v>
      </c>
      <c r="L41" s="178">
        <v>0</v>
      </c>
      <c r="M41" s="179">
        <f t="shared" ref="M41:M42" si="17">+H41+I41+J41+K41+L41</f>
        <v>2093.5</v>
      </c>
      <c r="N41" s="180">
        <f t="shared" ref="N41:N43" si="18">+G41-M41</f>
        <v>32906.5</v>
      </c>
    </row>
    <row r="42" spans="1:16" ht="33.75" customHeight="1" x14ac:dyDescent="0.5">
      <c r="A42" s="175">
        <v>35</v>
      </c>
      <c r="B42" s="176" t="s">
        <v>222</v>
      </c>
      <c r="C42" s="176" t="s">
        <v>223</v>
      </c>
      <c r="D42" s="176" t="s">
        <v>37</v>
      </c>
      <c r="E42" s="176" t="s">
        <v>18</v>
      </c>
      <c r="F42" s="176" t="s">
        <v>154</v>
      </c>
      <c r="G42" s="184">
        <v>35000</v>
      </c>
      <c r="H42" s="180">
        <v>0</v>
      </c>
      <c r="I42" s="180">
        <v>25</v>
      </c>
      <c r="J42" s="179">
        <v>1004.5</v>
      </c>
      <c r="K42" s="179">
        <v>1064</v>
      </c>
      <c r="L42" s="178">
        <v>0</v>
      </c>
      <c r="M42" s="179">
        <f t="shared" si="17"/>
        <v>2093.5</v>
      </c>
      <c r="N42" s="180">
        <f t="shared" si="18"/>
        <v>32906.5</v>
      </c>
    </row>
    <row r="43" spans="1:16" ht="33.75" customHeight="1" x14ac:dyDescent="0.5">
      <c r="A43" s="175">
        <v>36</v>
      </c>
      <c r="B43" s="176" t="s">
        <v>382</v>
      </c>
      <c r="C43" s="176" t="s">
        <v>383</v>
      </c>
      <c r="D43" s="176" t="s">
        <v>298</v>
      </c>
      <c r="E43" s="176" t="s">
        <v>18</v>
      </c>
      <c r="F43" s="176" t="s">
        <v>154</v>
      </c>
      <c r="G43" s="184">
        <v>35000</v>
      </c>
      <c r="H43" s="180">
        <v>0</v>
      </c>
      <c r="I43" s="180">
        <v>25</v>
      </c>
      <c r="J43" s="179">
        <v>1004.5</v>
      </c>
      <c r="K43" s="179">
        <v>1064</v>
      </c>
      <c r="L43" s="178">
        <v>0</v>
      </c>
      <c r="M43" s="179">
        <f t="shared" ref="M43" si="19">+H43+I43+J43+K43+L43</f>
        <v>2093.5</v>
      </c>
      <c r="N43" s="180">
        <f t="shared" si="18"/>
        <v>32906.5</v>
      </c>
    </row>
    <row r="44" spans="1:16" ht="32.25" customHeight="1" x14ac:dyDescent="0.5">
      <c r="A44" s="175">
        <v>37</v>
      </c>
      <c r="B44" s="176" t="s">
        <v>355</v>
      </c>
      <c r="C44" s="176" t="s">
        <v>169</v>
      </c>
      <c r="D44" s="176" t="s">
        <v>298</v>
      </c>
      <c r="E44" s="176" t="s">
        <v>18</v>
      </c>
      <c r="F44" s="176" t="s">
        <v>153</v>
      </c>
      <c r="G44" s="177">
        <v>30000</v>
      </c>
      <c r="H44" s="209">
        <v>0</v>
      </c>
      <c r="I44" s="179">
        <v>25</v>
      </c>
      <c r="J44" s="180">
        <v>861</v>
      </c>
      <c r="K44" s="180">
        <v>912</v>
      </c>
      <c r="L44" s="178">
        <v>0</v>
      </c>
      <c r="M44" s="180">
        <v>1798</v>
      </c>
      <c r="N44" s="180">
        <f t="shared" ref="N44" si="20">+G44-M44</f>
        <v>28202</v>
      </c>
    </row>
    <row r="45" spans="1:16" ht="30" customHeight="1" x14ac:dyDescent="0.5">
      <c r="A45" s="175">
        <v>38</v>
      </c>
      <c r="B45" s="176" t="s">
        <v>193</v>
      </c>
      <c r="C45" s="176" t="s">
        <v>187</v>
      </c>
      <c r="D45" s="176" t="s">
        <v>48</v>
      </c>
      <c r="E45" s="176" t="s">
        <v>18</v>
      </c>
      <c r="F45" s="176" t="s">
        <v>153</v>
      </c>
      <c r="G45" s="184">
        <v>30000</v>
      </c>
      <c r="H45" s="180">
        <v>0</v>
      </c>
      <c r="I45" s="180">
        <v>25</v>
      </c>
      <c r="J45" s="180">
        <v>861</v>
      </c>
      <c r="K45" s="180">
        <v>912</v>
      </c>
      <c r="L45" s="178">
        <v>0</v>
      </c>
      <c r="M45" s="180">
        <v>1798</v>
      </c>
      <c r="N45" s="180">
        <f t="shared" si="14"/>
        <v>28202</v>
      </c>
    </row>
    <row r="46" spans="1:16" ht="33.75" customHeight="1" x14ac:dyDescent="0.5">
      <c r="A46" s="175">
        <v>39</v>
      </c>
      <c r="B46" s="176" t="s">
        <v>197</v>
      </c>
      <c r="C46" s="176" t="s">
        <v>239</v>
      </c>
      <c r="D46" s="176" t="s">
        <v>68</v>
      </c>
      <c r="E46" s="176" t="s">
        <v>18</v>
      </c>
      <c r="F46" s="176" t="s">
        <v>153</v>
      </c>
      <c r="G46" s="184">
        <v>30000</v>
      </c>
      <c r="H46" s="180">
        <v>0</v>
      </c>
      <c r="I46" s="180">
        <v>25</v>
      </c>
      <c r="J46" s="180">
        <v>861</v>
      </c>
      <c r="K46" s="180">
        <v>912</v>
      </c>
      <c r="L46" s="178">
        <v>0</v>
      </c>
      <c r="M46" s="180">
        <v>1798</v>
      </c>
      <c r="N46" s="180">
        <f t="shared" si="14"/>
        <v>28202</v>
      </c>
    </row>
    <row r="47" spans="1:16" ht="33.75" customHeight="1" x14ac:dyDescent="0.5">
      <c r="A47" s="175">
        <v>40</v>
      </c>
      <c r="B47" s="176" t="s">
        <v>148</v>
      </c>
      <c r="C47" s="176" t="s">
        <v>255</v>
      </c>
      <c r="D47" s="176" t="s">
        <v>61</v>
      </c>
      <c r="E47" s="176" t="s">
        <v>18</v>
      </c>
      <c r="F47" s="176" t="s">
        <v>154</v>
      </c>
      <c r="G47" s="177">
        <v>30000</v>
      </c>
      <c r="H47" s="179">
        <v>0</v>
      </c>
      <c r="I47" s="179">
        <v>25</v>
      </c>
      <c r="J47" s="179">
        <v>861</v>
      </c>
      <c r="K47" s="179">
        <v>912</v>
      </c>
      <c r="L47" s="178">
        <v>0</v>
      </c>
      <c r="M47" s="179">
        <f>+H47+I47+J47+K47+L47</f>
        <v>1798</v>
      </c>
      <c r="N47" s="180">
        <f t="shared" si="14"/>
        <v>28202</v>
      </c>
    </row>
    <row r="48" spans="1:16" ht="33.75" customHeight="1" x14ac:dyDescent="0.5">
      <c r="A48" s="175">
        <v>41</v>
      </c>
      <c r="B48" s="176" t="s">
        <v>254</v>
      </c>
      <c r="C48" s="176" t="s">
        <v>255</v>
      </c>
      <c r="D48" s="176" t="s">
        <v>61</v>
      </c>
      <c r="E48" s="176" t="s">
        <v>18</v>
      </c>
      <c r="F48" s="176" t="s">
        <v>154</v>
      </c>
      <c r="G48" s="177">
        <v>30000</v>
      </c>
      <c r="H48" s="179">
        <v>0</v>
      </c>
      <c r="I48" s="179">
        <v>25</v>
      </c>
      <c r="J48" s="179">
        <v>861</v>
      </c>
      <c r="K48" s="179">
        <v>912</v>
      </c>
      <c r="L48" s="178">
        <v>0</v>
      </c>
      <c r="M48" s="179">
        <f>+H48+I48+J48+K48+L48</f>
        <v>1798</v>
      </c>
      <c r="N48" s="180">
        <f t="shared" si="14"/>
        <v>28202</v>
      </c>
    </row>
    <row r="49" spans="1:16" ht="33.75" customHeight="1" x14ac:dyDescent="0.5">
      <c r="A49" s="175">
        <v>42</v>
      </c>
      <c r="B49" s="176" t="s">
        <v>240</v>
      </c>
      <c r="C49" s="176" t="s">
        <v>173</v>
      </c>
      <c r="D49" s="176" t="s">
        <v>37</v>
      </c>
      <c r="E49" s="176" t="s">
        <v>18</v>
      </c>
      <c r="F49" s="176" t="s">
        <v>154</v>
      </c>
      <c r="G49" s="177">
        <v>30000</v>
      </c>
      <c r="H49" s="179">
        <v>0</v>
      </c>
      <c r="I49" s="179">
        <v>25</v>
      </c>
      <c r="J49" s="179">
        <v>861</v>
      </c>
      <c r="K49" s="179">
        <v>912</v>
      </c>
      <c r="L49" s="178">
        <v>0</v>
      </c>
      <c r="M49" s="179">
        <f>+H49+I49+J49+K49+L49</f>
        <v>1798</v>
      </c>
      <c r="N49" s="180">
        <f t="shared" si="14"/>
        <v>28202</v>
      </c>
    </row>
    <row r="50" spans="1:16" ht="33.75" customHeight="1" x14ac:dyDescent="0.5">
      <c r="A50" s="175">
        <v>43</v>
      </c>
      <c r="B50" s="176" t="s">
        <v>305</v>
      </c>
      <c r="C50" s="176" t="s">
        <v>187</v>
      </c>
      <c r="D50" s="176" t="s">
        <v>298</v>
      </c>
      <c r="E50" s="176" t="s">
        <v>18</v>
      </c>
      <c r="F50" s="176" t="s">
        <v>153</v>
      </c>
      <c r="G50" s="177">
        <v>30000</v>
      </c>
      <c r="H50" s="179">
        <v>0</v>
      </c>
      <c r="I50" s="179">
        <v>25</v>
      </c>
      <c r="J50" s="179">
        <v>861</v>
      </c>
      <c r="K50" s="179">
        <v>912</v>
      </c>
      <c r="L50" s="178">
        <v>0</v>
      </c>
      <c r="M50" s="179">
        <f t="shared" ref="M50:M65" si="21">+H50+I50+J50+K50+L50</f>
        <v>1798</v>
      </c>
      <c r="N50" s="180">
        <f t="shared" si="14"/>
        <v>28202</v>
      </c>
      <c r="O50" s="166"/>
      <c r="P50" s="166"/>
    </row>
    <row r="51" spans="1:16" ht="33.75" customHeight="1" x14ac:dyDescent="0.5">
      <c r="A51" s="175">
        <v>44</v>
      </c>
      <c r="B51" s="176" t="s">
        <v>213</v>
      </c>
      <c r="C51" s="176" t="s">
        <v>182</v>
      </c>
      <c r="D51" s="176" t="s">
        <v>37</v>
      </c>
      <c r="E51" s="176" t="s">
        <v>18</v>
      </c>
      <c r="F51" s="176" t="s">
        <v>154</v>
      </c>
      <c r="G51" s="177">
        <v>30000</v>
      </c>
      <c r="H51" s="179">
        <v>0</v>
      </c>
      <c r="I51" s="179">
        <v>25</v>
      </c>
      <c r="J51" s="179">
        <v>861</v>
      </c>
      <c r="K51" s="179">
        <v>912</v>
      </c>
      <c r="L51" s="178">
        <v>0</v>
      </c>
      <c r="M51" s="179">
        <f t="shared" ref="M51:M52" si="22">+H51+I51+J51+K51+L51</f>
        <v>1798</v>
      </c>
      <c r="N51" s="180">
        <f t="shared" ref="N51:N56" si="23">+G51-M51</f>
        <v>28202</v>
      </c>
      <c r="O51" s="166"/>
      <c r="P51" s="166"/>
    </row>
    <row r="52" spans="1:16" ht="33.75" customHeight="1" x14ac:dyDescent="0.5">
      <c r="A52" s="175">
        <v>45</v>
      </c>
      <c r="B52" s="176" t="s">
        <v>335</v>
      </c>
      <c r="C52" s="176" t="s">
        <v>187</v>
      </c>
      <c r="D52" s="176" t="s">
        <v>37</v>
      </c>
      <c r="E52" s="176" t="s">
        <v>18</v>
      </c>
      <c r="F52" s="176" t="s">
        <v>154</v>
      </c>
      <c r="G52" s="177">
        <v>30000</v>
      </c>
      <c r="H52" s="179">
        <v>0</v>
      </c>
      <c r="I52" s="179">
        <v>25</v>
      </c>
      <c r="J52" s="179">
        <v>861</v>
      </c>
      <c r="K52" s="179">
        <v>912</v>
      </c>
      <c r="L52" s="178">
        <v>0</v>
      </c>
      <c r="M52" s="179">
        <f t="shared" si="22"/>
        <v>1798</v>
      </c>
      <c r="N52" s="180">
        <f t="shared" si="23"/>
        <v>28202</v>
      </c>
      <c r="O52" s="166"/>
      <c r="P52" s="166"/>
    </row>
    <row r="53" spans="1:16" ht="33.75" customHeight="1" x14ac:dyDescent="0.5">
      <c r="A53" s="175">
        <v>46</v>
      </c>
      <c r="B53" s="176" t="s">
        <v>343</v>
      </c>
      <c r="C53" s="176" t="s">
        <v>191</v>
      </c>
      <c r="D53" s="176" t="s">
        <v>298</v>
      </c>
      <c r="E53" s="176" t="s">
        <v>18</v>
      </c>
      <c r="F53" s="176" t="s">
        <v>154</v>
      </c>
      <c r="G53" s="184">
        <v>30000</v>
      </c>
      <c r="H53" s="180">
        <v>0</v>
      </c>
      <c r="I53" s="180">
        <v>25</v>
      </c>
      <c r="J53" s="180">
        <v>861</v>
      </c>
      <c r="K53" s="180">
        <v>912</v>
      </c>
      <c r="L53" s="178">
        <v>0</v>
      </c>
      <c r="M53" s="180">
        <v>1798</v>
      </c>
      <c r="N53" s="180">
        <f t="shared" si="23"/>
        <v>28202</v>
      </c>
    </row>
    <row r="54" spans="1:16" ht="33.75" customHeight="1" x14ac:dyDescent="0.5">
      <c r="A54" s="175">
        <v>47</v>
      </c>
      <c r="B54" s="176" t="s">
        <v>348</v>
      </c>
      <c r="C54" s="176" t="s">
        <v>349</v>
      </c>
      <c r="D54" s="176" t="s">
        <v>59</v>
      </c>
      <c r="E54" s="176" t="s">
        <v>18</v>
      </c>
      <c r="F54" s="176" t="s">
        <v>154</v>
      </c>
      <c r="G54" s="184">
        <v>30000</v>
      </c>
      <c r="H54" s="180">
        <v>0</v>
      </c>
      <c r="I54" s="180">
        <v>25</v>
      </c>
      <c r="J54" s="180">
        <v>861</v>
      </c>
      <c r="K54" s="180">
        <v>912</v>
      </c>
      <c r="L54" s="178">
        <v>0</v>
      </c>
      <c r="M54" s="180">
        <v>1798</v>
      </c>
      <c r="N54" s="180">
        <f t="shared" ref="N54" si="24">+G54-M54</f>
        <v>28202</v>
      </c>
    </row>
    <row r="55" spans="1:16" ht="33.75" customHeight="1" x14ac:dyDescent="0.5">
      <c r="A55" s="175">
        <v>48</v>
      </c>
      <c r="B55" s="176" t="s">
        <v>344</v>
      </c>
      <c r="C55" s="176" t="s">
        <v>345</v>
      </c>
      <c r="D55" s="176" t="s">
        <v>298</v>
      </c>
      <c r="E55" s="176" t="s">
        <v>18</v>
      </c>
      <c r="F55" s="176" t="s">
        <v>153</v>
      </c>
      <c r="G55" s="177">
        <v>30000</v>
      </c>
      <c r="H55" s="179">
        <v>0</v>
      </c>
      <c r="I55" s="179">
        <v>25</v>
      </c>
      <c r="J55" s="179">
        <v>861</v>
      </c>
      <c r="K55" s="179">
        <v>912</v>
      </c>
      <c r="L55" s="178">
        <v>0</v>
      </c>
      <c r="M55" s="179">
        <f t="shared" ref="M55:M56" si="25">+H55+I55+J55+K55+L55</f>
        <v>1798</v>
      </c>
      <c r="N55" s="180">
        <f t="shared" si="23"/>
        <v>28202</v>
      </c>
      <c r="O55" s="166"/>
      <c r="P55" s="166"/>
    </row>
    <row r="56" spans="1:16" ht="30.75" customHeight="1" x14ac:dyDescent="0.5">
      <c r="A56" s="175">
        <v>49</v>
      </c>
      <c r="B56" s="176" t="s">
        <v>313</v>
      </c>
      <c r="C56" s="176" t="s">
        <v>314</v>
      </c>
      <c r="D56" s="176" t="s">
        <v>48</v>
      </c>
      <c r="E56" s="176" t="s">
        <v>18</v>
      </c>
      <c r="F56" s="176" t="s">
        <v>153</v>
      </c>
      <c r="G56" s="177">
        <v>30000</v>
      </c>
      <c r="H56" s="179">
        <v>0</v>
      </c>
      <c r="I56" s="179">
        <v>25</v>
      </c>
      <c r="J56" s="179">
        <v>861</v>
      </c>
      <c r="K56" s="179">
        <v>912</v>
      </c>
      <c r="L56" s="178">
        <v>0</v>
      </c>
      <c r="M56" s="179">
        <f t="shared" si="25"/>
        <v>1798</v>
      </c>
      <c r="N56" s="180">
        <f t="shared" si="23"/>
        <v>28202</v>
      </c>
      <c r="O56" s="166"/>
      <c r="P56" s="166"/>
    </row>
    <row r="57" spans="1:16" ht="30.75" customHeight="1" x14ac:dyDescent="0.5">
      <c r="A57" s="175">
        <v>50</v>
      </c>
      <c r="B57" s="176" t="s">
        <v>410</v>
      </c>
      <c r="C57" s="176" t="s">
        <v>169</v>
      </c>
      <c r="D57" s="176" t="s">
        <v>48</v>
      </c>
      <c r="E57" s="176" t="s">
        <v>18</v>
      </c>
      <c r="F57" s="176" t="s">
        <v>153</v>
      </c>
      <c r="G57" s="177">
        <v>30000</v>
      </c>
      <c r="H57" s="179">
        <v>0</v>
      </c>
      <c r="I57" s="179">
        <v>25</v>
      </c>
      <c r="J57" s="179">
        <v>861</v>
      </c>
      <c r="K57" s="179">
        <v>912</v>
      </c>
      <c r="L57" s="178">
        <v>0</v>
      </c>
      <c r="M57" s="179">
        <f t="shared" ref="M57" si="26">+H57+I57+J57+K57+L57</f>
        <v>1798</v>
      </c>
      <c r="N57" s="180">
        <f t="shared" ref="N57" si="27">+G57-M57</f>
        <v>28202</v>
      </c>
      <c r="O57" s="166"/>
      <c r="P57" s="166"/>
    </row>
    <row r="58" spans="1:16" ht="33.75" customHeight="1" x14ac:dyDescent="0.5">
      <c r="A58" s="175">
        <v>51</v>
      </c>
      <c r="B58" s="176" t="s">
        <v>57</v>
      </c>
      <c r="C58" s="176" t="s">
        <v>172</v>
      </c>
      <c r="D58" s="176" t="s">
        <v>37</v>
      </c>
      <c r="E58" s="176" t="s">
        <v>24</v>
      </c>
      <c r="F58" s="176" t="s">
        <v>154</v>
      </c>
      <c r="G58" s="177">
        <v>28665</v>
      </c>
      <c r="H58" s="179">
        <v>0</v>
      </c>
      <c r="I58" s="179">
        <v>25</v>
      </c>
      <c r="J58" s="179">
        <v>822.69</v>
      </c>
      <c r="K58" s="179">
        <v>871.42</v>
      </c>
      <c r="L58" s="178">
        <v>1933.95</v>
      </c>
      <c r="M58" s="179">
        <f t="shared" si="21"/>
        <v>3653.0600000000004</v>
      </c>
      <c r="N58" s="180">
        <f t="shared" si="14"/>
        <v>25011.94</v>
      </c>
    </row>
    <row r="59" spans="1:16" ht="33.75" customHeight="1" x14ac:dyDescent="0.5">
      <c r="A59" s="175">
        <v>52</v>
      </c>
      <c r="B59" s="176" t="s">
        <v>60</v>
      </c>
      <c r="C59" s="176" t="s">
        <v>172</v>
      </c>
      <c r="D59" s="176" t="s">
        <v>59</v>
      </c>
      <c r="E59" s="176" t="s">
        <v>24</v>
      </c>
      <c r="F59" s="176" t="s">
        <v>154</v>
      </c>
      <c r="G59" s="177">
        <v>27078.19</v>
      </c>
      <c r="H59" s="179">
        <v>0</v>
      </c>
      <c r="I59" s="179">
        <v>25</v>
      </c>
      <c r="J59" s="179">
        <v>777.14</v>
      </c>
      <c r="K59" s="179">
        <v>823.18</v>
      </c>
      <c r="L59" s="178">
        <v>0</v>
      </c>
      <c r="M59" s="179">
        <f t="shared" si="21"/>
        <v>1625.32</v>
      </c>
      <c r="N59" s="180">
        <f t="shared" ref="N59" si="28">+G59-M59</f>
        <v>25452.87</v>
      </c>
    </row>
    <row r="60" spans="1:16" ht="33.75" customHeight="1" x14ac:dyDescent="0.5">
      <c r="A60" s="175">
        <v>53</v>
      </c>
      <c r="B60" s="176" t="s">
        <v>283</v>
      </c>
      <c r="C60" s="176" t="s">
        <v>169</v>
      </c>
      <c r="D60" s="176" t="s">
        <v>61</v>
      </c>
      <c r="E60" s="176" t="s">
        <v>18</v>
      </c>
      <c r="F60" s="176" t="s">
        <v>154</v>
      </c>
      <c r="G60" s="177">
        <v>27000</v>
      </c>
      <c r="H60" s="179">
        <v>0</v>
      </c>
      <c r="I60" s="179">
        <v>25</v>
      </c>
      <c r="J60" s="179">
        <v>774.9</v>
      </c>
      <c r="K60" s="179">
        <v>820.8</v>
      </c>
      <c r="L60" s="178">
        <v>0</v>
      </c>
      <c r="M60" s="179">
        <f t="shared" si="21"/>
        <v>1620.6999999999998</v>
      </c>
      <c r="N60" s="180">
        <f>+G60-M60</f>
        <v>25379.3</v>
      </c>
      <c r="O60" s="166"/>
      <c r="P60" s="166"/>
    </row>
    <row r="61" spans="1:16" ht="33.75" customHeight="1" x14ac:dyDescent="0.5">
      <c r="A61" s="175">
        <v>54</v>
      </c>
      <c r="B61" s="176" t="s">
        <v>220</v>
      </c>
      <c r="C61" s="176" t="s">
        <v>168</v>
      </c>
      <c r="D61" s="176" t="s">
        <v>37</v>
      </c>
      <c r="E61" s="176" t="s">
        <v>18</v>
      </c>
      <c r="F61" s="176" t="s">
        <v>154</v>
      </c>
      <c r="G61" s="177">
        <v>27000</v>
      </c>
      <c r="H61" s="179">
        <v>0</v>
      </c>
      <c r="I61" s="179">
        <v>25</v>
      </c>
      <c r="J61" s="179">
        <v>774.9</v>
      </c>
      <c r="K61" s="179">
        <v>820.8</v>
      </c>
      <c r="L61" s="178">
        <v>1919.78</v>
      </c>
      <c r="M61" s="179">
        <f t="shared" ref="M61:M62" si="29">+H61+I61+J61+K61+L61</f>
        <v>3540.4799999999996</v>
      </c>
      <c r="N61" s="180">
        <f t="shared" ref="N61:N62" si="30">+G61-M61</f>
        <v>23459.52</v>
      </c>
      <c r="O61" s="166"/>
      <c r="P61" s="166"/>
    </row>
    <row r="62" spans="1:16" ht="33.75" customHeight="1" x14ac:dyDescent="0.5">
      <c r="A62" s="175">
        <v>55</v>
      </c>
      <c r="B62" s="176" t="s">
        <v>62</v>
      </c>
      <c r="C62" s="176" t="s">
        <v>191</v>
      </c>
      <c r="D62" s="176" t="s">
        <v>37</v>
      </c>
      <c r="E62" s="176" t="s">
        <v>18</v>
      </c>
      <c r="F62" s="176" t="s">
        <v>154</v>
      </c>
      <c r="G62" s="177">
        <v>27000</v>
      </c>
      <c r="H62" s="179">
        <v>0</v>
      </c>
      <c r="I62" s="179">
        <v>25</v>
      </c>
      <c r="J62" s="179">
        <v>774.9</v>
      </c>
      <c r="K62" s="179">
        <v>820.8</v>
      </c>
      <c r="L62" s="178">
        <v>0</v>
      </c>
      <c r="M62" s="179">
        <f t="shared" si="29"/>
        <v>1620.6999999999998</v>
      </c>
      <c r="N62" s="180">
        <f t="shared" si="30"/>
        <v>25379.3</v>
      </c>
    </row>
    <row r="63" spans="1:16" ht="33.75" customHeight="1" x14ac:dyDescent="0.5">
      <c r="A63" s="175">
        <v>56</v>
      </c>
      <c r="B63" s="176" t="s">
        <v>58</v>
      </c>
      <c r="C63" s="176" t="s">
        <v>168</v>
      </c>
      <c r="D63" s="176" t="s">
        <v>59</v>
      </c>
      <c r="E63" s="176" t="s">
        <v>18</v>
      </c>
      <c r="F63" s="176" t="s">
        <v>154</v>
      </c>
      <c r="G63" s="177">
        <v>25000</v>
      </c>
      <c r="H63" s="179">
        <v>0</v>
      </c>
      <c r="I63" s="179">
        <v>25</v>
      </c>
      <c r="J63" s="179">
        <v>717.5</v>
      </c>
      <c r="K63" s="179">
        <v>760</v>
      </c>
      <c r="L63" s="178">
        <v>0</v>
      </c>
      <c r="M63" s="179">
        <f t="shared" si="21"/>
        <v>1502.5</v>
      </c>
      <c r="N63" s="180">
        <f t="shared" si="14"/>
        <v>23497.5</v>
      </c>
    </row>
    <row r="64" spans="1:16" ht="33.75" customHeight="1" x14ac:dyDescent="0.5">
      <c r="A64" s="175">
        <v>57</v>
      </c>
      <c r="B64" s="176" t="s">
        <v>357</v>
      </c>
      <c r="C64" s="176" t="s">
        <v>187</v>
      </c>
      <c r="D64" s="176" t="s">
        <v>298</v>
      </c>
      <c r="E64" s="176" t="s">
        <v>18</v>
      </c>
      <c r="F64" s="176" t="s">
        <v>154</v>
      </c>
      <c r="G64" s="177">
        <v>25000</v>
      </c>
      <c r="H64" s="179">
        <v>0</v>
      </c>
      <c r="I64" s="179">
        <v>25</v>
      </c>
      <c r="J64" s="179">
        <v>717.5</v>
      </c>
      <c r="K64" s="179">
        <v>760</v>
      </c>
      <c r="L64" s="178">
        <v>0</v>
      </c>
      <c r="M64" s="179">
        <f t="shared" ref="M64" si="31">+H64+I64+J64+K64+L64</f>
        <v>1502.5</v>
      </c>
      <c r="N64" s="180">
        <f t="shared" ref="N64" si="32">+G64-M64</f>
        <v>23497.5</v>
      </c>
    </row>
    <row r="65" spans="1:16" ht="33.75" customHeight="1" x14ac:dyDescent="0.5">
      <c r="A65" s="175">
        <v>58</v>
      </c>
      <c r="B65" s="176" t="s">
        <v>306</v>
      </c>
      <c r="C65" s="176" t="s">
        <v>168</v>
      </c>
      <c r="D65" s="176" t="s">
        <v>69</v>
      </c>
      <c r="E65" s="176" t="s">
        <v>18</v>
      </c>
      <c r="F65" s="176" t="s">
        <v>153</v>
      </c>
      <c r="G65" s="177">
        <v>25000</v>
      </c>
      <c r="H65" s="179">
        <v>0</v>
      </c>
      <c r="I65" s="179">
        <v>25</v>
      </c>
      <c r="J65" s="179">
        <v>717.5</v>
      </c>
      <c r="K65" s="179">
        <v>760</v>
      </c>
      <c r="L65" s="178">
        <v>0</v>
      </c>
      <c r="M65" s="179">
        <f t="shared" si="21"/>
        <v>1502.5</v>
      </c>
      <c r="N65" s="180">
        <f t="shared" si="14"/>
        <v>23497.5</v>
      </c>
      <c r="O65" s="166"/>
      <c r="P65" s="166"/>
    </row>
    <row r="66" spans="1:16" ht="33.75" customHeight="1" x14ac:dyDescent="0.5">
      <c r="A66" s="175">
        <v>59</v>
      </c>
      <c r="B66" s="176" t="s">
        <v>320</v>
      </c>
      <c r="C66" s="176" t="s">
        <v>168</v>
      </c>
      <c r="D66" s="176" t="s">
        <v>54</v>
      </c>
      <c r="E66" s="176" t="s">
        <v>18</v>
      </c>
      <c r="F66" s="176" t="s">
        <v>153</v>
      </c>
      <c r="G66" s="177">
        <v>25000</v>
      </c>
      <c r="H66" s="179">
        <v>0</v>
      </c>
      <c r="I66" s="179">
        <v>25</v>
      </c>
      <c r="J66" s="179">
        <v>717.5</v>
      </c>
      <c r="K66" s="179">
        <v>760</v>
      </c>
      <c r="L66" s="178">
        <v>0</v>
      </c>
      <c r="M66" s="179">
        <v>1502.5</v>
      </c>
      <c r="N66" s="180">
        <f t="shared" si="14"/>
        <v>23497.5</v>
      </c>
      <c r="O66" s="166"/>
      <c r="P66" s="166"/>
    </row>
    <row r="67" spans="1:16" ht="35.25" customHeight="1" x14ac:dyDescent="0.5">
      <c r="A67" s="175">
        <v>60</v>
      </c>
      <c r="B67" s="176" t="s">
        <v>219</v>
      </c>
      <c r="C67" s="176" t="s">
        <v>168</v>
      </c>
      <c r="D67" s="176" t="s">
        <v>65</v>
      </c>
      <c r="E67" s="176" t="s">
        <v>18</v>
      </c>
      <c r="F67" s="176" t="s">
        <v>153</v>
      </c>
      <c r="G67" s="177">
        <v>25000</v>
      </c>
      <c r="H67" s="179">
        <v>0</v>
      </c>
      <c r="I67" s="179">
        <v>25</v>
      </c>
      <c r="J67" s="179">
        <v>717.5</v>
      </c>
      <c r="K67" s="179">
        <v>760</v>
      </c>
      <c r="L67" s="178">
        <v>0</v>
      </c>
      <c r="M67" s="179">
        <f t="shared" ref="M67" si="33">+H67+I67+J67+K67+L67</f>
        <v>1502.5</v>
      </c>
      <c r="N67" s="180">
        <f t="shared" ref="N67" si="34">+G67-M67</f>
        <v>23497.5</v>
      </c>
    </row>
    <row r="68" spans="1:16" ht="35.25" customHeight="1" x14ac:dyDescent="0.5">
      <c r="A68" s="175">
        <v>61</v>
      </c>
      <c r="B68" s="176" t="s">
        <v>356</v>
      </c>
      <c r="C68" s="176" t="s">
        <v>191</v>
      </c>
      <c r="D68" s="176" t="s">
        <v>37</v>
      </c>
      <c r="E68" s="176" t="s">
        <v>18</v>
      </c>
      <c r="F68" s="176" t="s">
        <v>154</v>
      </c>
      <c r="G68" s="177">
        <v>25000</v>
      </c>
      <c r="H68" s="179">
        <v>0</v>
      </c>
      <c r="I68" s="179">
        <v>25</v>
      </c>
      <c r="J68" s="179">
        <v>717.5</v>
      </c>
      <c r="K68" s="179">
        <v>760</v>
      </c>
      <c r="L68" s="178">
        <v>0</v>
      </c>
      <c r="M68" s="179">
        <f t="shared" ref="M68:M72" si="35">+H68+I68+J68+K68+L68</f>
        <v>1502.5</v>
      </c>
      <c r="N68" s="180">
        <f t="shared" ref="N68:N72" si="36">+G68-M68</f>
        <v>23497.5</v>
      </c>
    </row>
    <row r="69" spans="1:16" ht="35.25" customHeight="1" x14ac:dyDescent="0.5">
      <c r="A69" s="175">
        <v>62</v>
      </c>
      <c r="B69" s="176" t="s">
        <v>367</v>
      </c>
      <c r="C69" s="176" t="s">
        <v>364</v>
      </c>
      <c r="D69" s="176" t="s">
        <v>368</v>
      </c>
      <c r="E69" s="176" t="s">
        <v>18</v>
      </c>
      <c r="F69" s="176" t="s">
        <v>154</v>
      </c>
      <c r="G69" s="177">
        <v>25000</v>
      </c>
      <c r="H69" s="179">
        <v>0</v>
      </c>
      <c r="I69" s="179">
        <v>25</v>
      </c>
      <c r="J69" s="179">
        <v>717.5</v>
      </c>
      <c r="K69" s="179">
        <v>760</v>
      </c>
      <c r="L69" s="178">
        <v>0</v>
      </c>
      <c r="M69" s="179">
        <f t="shared" ref="M69" si="37">+H69+I69+J69+K69+L69</f>
        <v>1502.5</v>
      </c>
      <c r="N69" s="180">
        <f t="shared" ref="N69" si="38">+G69-M69</f>
        <v>23497.5</v>
      </c>
    </row>
    <row r="70" spans="1:16" ht="35.25" customHeight="1" x14ac:dyDescent="0.5">
      <c r="A70" s="175">
        <v>63</v>
      </c>
      <c r="B70" s="176" t="s">
        <v>363</v>
      </c>
      <c r="C70" s="176" t="s">
        <v>364</v>
      </c>
      <c r="D70" s="176" t="s">
        <v>365</v>
      </c>
      <c r="E70" s="176" t="s">
        <v>18</v>
      </c>
      <c r="F70" s="176" t="s">
        <v>154</v>
      </c>
      <c r="G70" s="177">
        <v>25000</v>
      </c>
      <c r="H70" s="179">
        <v>0</v>
      </c>
      <c r="I70" s="179">
        <v>25</v>
      </c>
      <c r="J70" s="179">
        <v>717.5</v>
      </c>
      <c r="K70" s="179">
        <v>760</v>
      </c>
      <c r="L70" s="178">
        <v>0</v>
      </c>
      <c r="M70" s="179">
        <f t="shared" si="35"/>
        <v>1502.5</v>
      </c>
      <c r="N70" s="180">
        <f t="shared" si="36"/>
        <v>23497.5</v>
      </c>
    </row>
    <row r="71" spans="1:16" ht="35.25" customHeight="1" x14ac:dyDescent="0.5">
      <c r="A71" s="175">
        <v>64</v>
      </c>
      <c r="B71" s="176" t="s">
        <v>366</v>
      </c>
      <c r="C71" s="176" t="s">
        <v>168</v>
      </c>
      <c r="D71" s="176" t="s">
        <v>54</v>
      </c>
      <c r="E71" s="176" t="s">
        <v>18</v>
      </c>
      <c r="F71" s="176" t="s">
        <v>153</v>
      </c>
      <c r="G71" s="177">
        <v>25000</v>
      </c>
      <c r="H71" s="179">
        <v>0</v>
      </c>
      <c r="I71" s="179">
        <v>25</v>
      </c>
      <c r="J71" s="179">
        <v>717.5</v>
      </c>
      <c r="K71" s="179">
        <v>760</v>
      </c>
      <c r="L71" s="178">
        <v>0</v>
      </c>
      <c r="M71" s="179">
        <f t="shared" si="35"/>
        <v>1502.5</v>
      </c>
      <c r="N71" s="180">
        <f t="shared" si="36"/>
        <v>23497.5</v>
      </c>
    </row>
    <row r="72" spans="1:16" ht="35.25" customHeight="1" x14ac:dyDescent="0.5">
      <c r="A72" s="175">
        <v>65</v>
      </c>
      <c r="B72" s="176" t="s">
        <v>385</v>
      </c>
      <c r="C72" s="176" t="s">
        <v>187</v>
      </c>
      <c r="D72" s="176" t="s">
        <v>386</v>
      </c>
      <c r="E72" s="176" t="s">
        <v>18</v>
      </c>
      <c r="F72" s="176" t="s">
        <v>154</v>
      </c>
      <c r="G72" s="177">
        <v>25000</v>
      </c>
      <c r="H72" s="179">
        <v>0</v>
      </c>
      <c r="I72" s="179">
        <v>25</v>
      </c>
      <c r="J72" s="179">
        <v>717.5</v>
      </c>
      <c r="K72" s="179">
        <v>760</v>
      </c>
      <c r="L72" s="178">
        <v>0</v>
      </c>
      <c r="M72" s="179">
        <f t="shared" si="35"/>
        <v>1502.5</v>
      </c>
      <c r="N72" s="180">
        <f t="shared" si="36"/>
        <v>23497.5</v>
      </c>
    </row>
    <row r="73" spans="1:16" ht="33.75" customHeight="1" x14ac:dyDescent="0.5">
      <c r="A73" s="175">
        <v>66</v>
      </c>
      <c r="B73" s="176" t="s">
        <v>217</v>
      </c>
      <c r="C73" s="176" t="s">
        <v>168</v>
      </c>
      <c r="D73" s="176" t="s">
        <v>54</v>
      </c>
      <c r="E73" s="176" t="s">
        <v>18</v>
      </c>
      <c r="F73" s="176" t="s">
        <v>153</v>
      </c>
      <c r="G73" s="177">
        <v>23000</v>
      </c>
      <c r="H73" s="179">
        <v>0</v>
      </c>
      <c r="I73" s="179">
        <v>25</v>
      </c>
      <c r="J73" s="179">
        <v>660.1</v>
      </c>
      <c r="K73" s="179">
        <v>699.2</v>
      </c>
      <c r="L73" s="178">
        <v>0</v>
      </c>
      <c r="M73" s="179">
        <f t="shared" ref="M73:M75" si="39">+H73+I73+J73+K73+L73</f>
        <v>1384.3000000000002</v>
      </c>
      <c r="N73" s="180">
        <f t="shared" ref="N73:N75" si="40">+G73-M73</f>
        <v>21615.7</v>
      </c>
      <c r="O73" s="166"/>
      <c r="P73" s="166"/>
    </row>
    <row r="74" spans="1:16" ht="33.75" customHeight="1" x14ac:dyDescent="0.5">
      <c r="A74" s="175">
        <v>67</v>
      </c>
      <c r="B74" s="176" t="s">
        <v>218</v>
      </c>
      <c r="C74" s="176" t="s">
        <v>168</v>
      </c>
      <c r="D74" s="176" t="s">
        <v>54</v>
      </c>
      <c r="E74" s="176" t="s">
        <v>18</v>
      </c>
      <c r="F74" s="176" t="s">
        <v>153</v>
      </c>
      <c r="G74" s="177">
        <v>23000</v>
      </c>
      <c r="H74" s="179">
        <v>0</v>
      </c>
      <c r="I74" s="179">
        <v>25</v>
      </c>
      <c r="J74" s="179">
        <v>660.1</v>
      </c>
      <c r="K74" s="179">
        <v>699.2</v>
      </c>
      <c r="L74" s="178">
        <v>0</v>
      </c>
      <c r="M74" s="179">
        <f t="shared" si="39"/>
        <v>1384.3000000000002</v>
      </c>
      <c r="N74" s="180">
        <f t="shared" si="40"/>
        <v>21615.7</v>
      </c>
      <c r="O74" s="166"/>
      <c r="P74" s="166"/>
    </row>
    <row r="75" spans="1:16" ht="33.75" customHeight="1" x14ac:dyDescent="0.5">
      <c r="A75" s="175">
        <v>68</v>
      </c>
      <c r="B75" s="176" t="s">
        <v>74</v>
      </c>
      <c r="C75" s="176" t="s">
        <v>168</v>
      </c>
      <c r="D75" s="176" t="s">
        <v>257</v>
      </c>
      <c r="E75" s="176" t="s">
        <v>18</v>
      </c>
      <c r="F75" s="176" t="s">
        <v>154</v>
      </c>
      <c r="G75" s="177">
        <v>23000</v>
      </c>
      <c r="H75" s="179">
        <v>0</v>
      </c>
      <c r="I75" s="179">
        <v>25</v>
      </c>
      <c r="J75" s="179">
        <v>660.1</v>
      </c>
      <c r="K75" s="179">
        <v>699.2</v>
      </c>
      <c r="L75" s="178">
        <v>0</v>
      </c>
      <c r="M75" s="179">
        <f t="shared" si="39"/>
        <v>1384.3000000000002</v>
      </c>
      <c r="N75" s="180">
        <f t="shared" si="40"/>
        <v>21615.7</v>
      </c>
    </row>
    <row r="76" spans="1:16" ht="33.75" customHeight="1" x14ac:dyDescent="0.5">
      <c r="A76" s="175">
        <v>69</v>
      </c>
      <c r="B76" s="176" t="s">
        <v>66</v>
      </c>
      <c r="C76" s="176" t="s">
        <v>185</v>
      </c>
      <c r="D76" s="185" t="s">
        <v>42</v>
      </c>
      <c r="E76" s="176" t="s">
        <v>18</v>
      </c>
      <c r="F76" s="176" t="s">
        <v>153</v>
      </c>
      <c r="G76" s="177">
        <v>21175</v>
      </c>
      <c r="H76" s="179">
        <v>0</v>
      </c>
      <c r="I76" s="179">
        <v>25</v>
      </c>
      <c r="J76" s="179">
        <v>607.72</v>
      </c>
      <c r="K76" s="179">
        <v>643.72</v>
      </c>
      <c r="L76" s="178">
        <v>0</v>
      </c>
      <c r="M76" s="179">
        <f t="shared" ref="M76:M83" si="41">+H76+I76+J76+K76+L76</f>
        <v>1276.44</v>
      </c>
      <c r="N76" s="180">
        <f t="shared" si="14"/>
        <v>19898.560000000001</v>
      </c>
    </row>
    <row r="77" spans="1:16" ht="33.75" customHeight="1" x14ac:dyDescent="0.5">
      <c r="A77" s="175">
        <v>70</v>
      </c>
      <c r="B77" s="176" t="s">
        <v>162</v>
      </c>
      <c r="C77" s="176" t="s">
        <v>185</v>
      </c>
      <c r="D77" s="185" t="s">
        <v>42</v>
      </c>
      <c r="E77" s="176" t="s">
        <v>18</v>
      </c>
      <c r="F77" s="176" t="s">
        <v>153</v>
      </c>
      <c r="G77" s="177">
        <v>21175</v>
      </c>
      <c r="H77" s="179">
        <v>0</v>
      </c>
      <c r="I77" s="179">
        <v>25</v>
      </c>
      <c r="J77" s="179">
        <v>607.72</v>
      </c>
      <c r="K77" s="179">
        <v>643.72</v>
      </c>
      <c r="L77" s="178">
        <v>0</v>
      </c>
      <c r="M77" s="179">
        <f t="shared" si="41"/>
        <v>1276.44</v>
      </c>
      <c r="N77" s="180">
        <f t="shared" si="14"/>
        <v>19898.560000000001</v>
      </c>
      <c r="O77" s="166"/>
      <c r="P77" s="166"/>
    </row>
    <row r="78" spans="1:16" ht="33.75" customHeight="1" x14ac:dyDescent="0.5">
      <c r="A78" s="175">
        <v>71</v>
      </c>
      <c r="B78" s="176" t="s">
        <v>183</v>
      </c>
      <c r="C78" s="176" t="s">
        <v>182</v>
      </c>
      <c r="D78" s="176" t="s">
        <v>48</v>
      </c>
      <c r="E78" s="176" t="s">
        <v>18</v>
      </c>
      <c r="F78" s="176" t="s">
        <v>153</v>
      </c>
      <c r="G78" s="177">
        <v>20000</v>
      </c>
      <c r="H78" s="180">
        <v>0</v>
      </c>
      <c r="I78" s="180">
        <v>25</v>
      </c>
      <c r="J78" s="180">
        <v>574</v>
      </c>
      <c r="K78" s="180">
        <v>608</v>
      </c>
      <c r="L78" s="178">
        <v>0</v>
      </c>
      <c r="M78" s="179">
        <f t="shared" si="41"/>
        <v>1207</v>
      </c>
      <c r="N78" s="180">
        <f t="shared" si="14"/>
        <v>18793</v>
      </c>
    </row>
    <row r="79" spans="1:16" ht="33.75" customHeight="1" x14ac:dyDescent="0.5">
      <c r="A79" s="175">
        <v>72</v>
      </c>
      <c r="B79" s="176" t="s">
        <v>67</v>
      </c>
      <c r="C79" s="176" t="s">
        <v>168</v>
      </c>
      <c r="D79" s="176" t="s">
        <v>65</v>
      </c>
      <c r="E79" s="176" t="s">
        <v>18</v>
      </c>
      <c r="F79" s="176" t="s">
        <v>153</v>
      </c>
      <c r="G79" s="177">
        <v>20000</v>
      </c>
      <c r="H79" s="179">
        <v>0</v>
      </c>
      <c r="I79" s="179">
        <v>25</v>
      </c>
      <c r="J79" s="179">
        <v>574</v>
      </c>
      <c r="K79" s="179">
        <v>608</v>
      </c>
      <c r="L79" s="178">
        <v>0</v>
      </c>
      <c r="M79" s="179">
        <f t="shared" si="41"/>
        <v>1207</v>
      </c>
      <c r="N79" s="180">
        <f t="shared" si="14"/>
        <v>18793</v>
      </c>
    </row>
    <row r="80" spans="1:16" ht="33.75" customHeight="1" x14ac:dyDescent="0.5">
      <c r="A80" s="175">
        <v>73</v>
      </c>
      <c r="B80" s="176" t="s">
        <v>296</v>
      </c>
      <c r="C80" s="176" t="s">
        <v>187</v>
      </c>
      <c r="D80" s="176" t="s">
        <v>297</v>
      </c>
      <c r="E80" s="176" t="s">
        <v>18</v>
      </c>
      <c r="F80" s="176" t="s">
        <v>154</v>
      </c>
      <c r="G80" s="177">
        <v>20000</v>
      </c>
      <c r="H80" s="179">
        <v>0</v>
      </c>
      <c r="I80" s="179">
        <v>25</v>
      </c>
      <c r="J80" s="179">
        <v>574</v>
      </c>
      <c r="K80" s="179">
        <v>608</v>
      </c>
      <c r="L80" s="178">
        <v>0</v>
      </c>
      <c r="M80" s="179">
        <f t="shared" si="41"/>
        <v>1207</v>
      </c>
      <c r="N80" s="180">
        <f t="shared" ref="N80:N106" si="42">+G80-M80</f>
        <v>18793</v>
      </c>
      <c r="O80" s="166"/>
      <c r="P80" s="166"/>
    </row>
    <row r="81" spans="1:16" ht="33.75" customHeight="1" x14ac:dyDescent="0.5">
      <c r="A81" s="175">
        <v>74</v>
      </c>
      <c r="B81" s="176" t="s">
        <v>308</v>
      </c>
      <c r="C81" s="176" t="s">
        <v>168</v>
      </c>
      <c r="D81" s="176" t="s">
        <v>54</v>
      </c>
      <c r="E81" s="176" t="s">
        <v>18</v>
      </c>
      <c r="F81" s="176" t="s">
        <v>153</v>
      </c>
      <c r="G81" s="177">
        <v>20000</v>
      </c>
      <c r="H81" s="179">
        <v>0</v>
      </c>
      <c r="I81" s="179">
        <v>25</v>
      </c>
      <c r="J81" s="179">
        <v>574</v>
      </c>
      <c r="K81" s="179">
        <v>608</v>
      </c>
      <c r="L81" s="178">
        <v>0</v>
      </c>
      <c r="M81" s="179">
        <f t="shared" si="41"/>
        <v>1207</v>
      </c>
      <c r="N81" s="180">
        <f t="shared" si="42"/>
        <v>18793</v>
      </c>
      <c r="O81" s="166"/>
      <c r="P81" s="166"/>
    </row>
    <row r="82" spans="1:16" ht="33.75" customHeight="1" x14ac:dyDescent="0.5">
      <c r="A82" s="175">
        <v>75</v>
      </c>
      <c r="B82" s="176" t="s">
        <v>347</v>
      </c>
      <c r="C82" s="176" t="s">
        <v>187</v>
      </c>
      <c r="D82" s="176" t="s">
        <v>42</v>
      </c>
      <c r="E82" s="176" t="s">
        <v>18</v>
      </c>
      <c r="F82" s="176" t="s">
        <v>153</v>
      </c>
      <c r="G82" s="177">
        <v>20000</v>
      </c>
      <c r="H82" s="179">
        <v>0</v>
      </c>
      <c r="I82" s="179">
        <v>25</v>
      </c>
      <c r="J82" s="179">
        <v>574</v>
      </c>
      <c r="K82" s="179">
        <v>608</v>
      </c>
      <c r="L82" s="178">
        <v>0</v>
      </c>
      <c r="M82" s="179">
        <f t="shared" ref="M82" si="43">+H82+I82+J82+K82+L82</f>
        <v>1207</v>
      </c>
      <c r="N82" s="180">
        <f t="shared" ref="N82" si="44">+G82-M82</f>
        <v>18793</v>
      </c>
      <c r="O82" s="166"/>
      <c r="P82" s="166"/>
    </row>
    <row r="83" spans="1:16" ht="33.75" customHeight="1" x14ac:dyDescent="0.5">
      <c r="A83" s="175">
        <v>76</v>
      </c>
      <c r="B83" s="176" t="s">
        <v>72</v>
      </c>
      <c r="C83" s="176" t="s">
        <v>168</v>
      </c>
      <c r="D83" s="176" t="s">
        <v>65</v>
      </c>
      <c r="E83" s="176" t="s">
        <v>18</v>
      </c>
      <c r="F83" s="176" t="s">
        <v>154</v>
      </c>
      <c r="G83" s="177">
        <v>18000</v>
      </c>
      <c r="H83" s="179">
        <v>0</v>
      </c>
      <c r="I83" s="179">
        <v>25</v>
      </c>
      <c r="J83" s="179">
        <v>516.6</v>
      </c>
      <c r="K83" s="179">
        <v>547.20000000000005</v>
      </c>
      <c r="L83" s="178">
        <v>0</v>
      </c>
      <c r="M83" s="179">
        <f t="shared" si="41"/>
        <v>1088.8000000000002</v>
      </c>
      <c r="N83" s="180">
        <f t="shared" si="42"/>
        <v>16911.2</v>
      </c>
    </row>
    <row r="84" spans="1:16" ht="33.75" customHeight="1" x14ac:dyDescent="0.5">
      <c r="A84" s="175">
        <v>77</v>
      </c>
      <c r="B84" s="176" t="s">
        <v>73</v>
      </c>
      <c r="C84" s="176" t="s">
        <v>168</v>
      </c>
      <c r="D84" s="176" t="s">
        <v>65</v>
      </c>
      <c r="E84" s="176" t="s">
        <v>18</v>
      </c>
      <c r="F84" s="176" t="s">
        <v>154</v>
      </c>
      <c r="G84" s="177">
        <v>18000</v>
      </c>
      <c r="H84" s="179">
        <v>0</v>
      </c>
      <c r="I84" s="179">
        <v>25</v>
      </c>
      <c r="J84" s="179">
        <v>516.6</v>
      </c>
      <c r="K84" s="179">
        <v>547.20000000000005</v>
      </c>
      <c r="L84" s="178">
        <v>0</v>
      </c>
      <c r="M84" s="179">
        <f>+H84+I84+J84+K84+L84</f>
        <v>1088.8000000000002</v>
      </c>
      <c r="N84" s="180">
        <f t="shared" si="42"/>
        <v>16911.2</v>
      </c>
    </row>
    <row r="85" spans="1:16" ht="33.75" customHeight="1" x14ac:dyDescent="0.5">
      <c r="A85" s="175">
        <v>78</v>
      </c>
      <c r="B85" s="176" t="s">
        <v>70</v>
      </c>
      <c r="C85" s="176" t="s">
        <v>374</v>
      </c>
      <c r="D85" s="176" t="s">
        <v>65</v>
      </c>
      <c r="E85" s="176" t="s">
        <v>18</v>
      </c>
      <c r="F85" s="176" t="s">
        <v>154</v>
      </c>
      <c r="G85" s="177">
        <v>18000</v>
      </c>
      <c r="H85" s="180">
        <v>0</v>
      </c>
      <c r="I85" s="180">
        <v>25</v>
      </c>
      <c r="J85" s="179">
        <v>516.6</v>
      </c>
      <c r="K85" s="179">
        <v>547.20000000000005</v>
      </c>
      <c r="L85" s="178">
        <v>0</v>
      </c>
      <c r="M85" s="180">
        <f t="shared" ref="M85:M106" si="45">+H85+I85+J85+K85+L85</f>
        <v>1088.8000000000002</v>
      </c>
      <c r="N85" s="180">
        <f t="shared" si="42"/>
        <v>16911.2</v>
      </c>
    </row>
    <row r="86" spans="1:16" ht="33.75" customHeight="1" x14ac:dyDescent="0.5">
      <c r="A86" s="175">
        <v>79</v>
      </c>
      <c r="B86" s="176" t="s">
        <v>75</v>
      </c>
      <c r="C86" s="176" t="s">
        <v>374</v>
      </c>
      <c r="D86" s="176" t="s">
        <v>65</v>
      </c>
      <c r="E86" s="176" t="s">
        <v>18</v>
      </c>
      <c r="F86" s="176" t="s">
        <v>154</v>
      </c>
      <c r="G86" s="177">
        <v>18000</v>
      </c>
      <c r="H86" s="180">
        <v>0</v>
      </c>
      <c r="I86" s="180">
        <v>25</v>
      </c>
      <c r="J86" s="179">
        <v>516.6</v>
      </c>
      <c r="K86" s="179">
        <v>547.20000000000005</v>
      </c>
      <c r="L86" s="178">
        <v>0</v>
      </c>
      <c r="M86" s="180">
        <f t="shared" si="45"/>
        <v>1088.8000000000002</v>
      </c>
      <c r="N86" s="180">
        <f t="shared" si="42"/>
        <v>16911.2</v>
      </c>
    </row>
    <row r="87" spans="1:16" ht="33.75" customHeight="1" x14ac:dyDescent="0.5">
      <c r="A87" s="175">
        <v>80</v>
      </c>
      <c r="B87" s="176" t="s">
        <v>71</v>
      </c>
      <c r="C87" s="176" t="s">
        <v>168</v>
      </c>
      <c r="D87" s="176" t="s">
        <v>65</v>
      </c>
      <c r="E87" s="176" t="s">
        <v>18</v>
      </c>
      <c r="F87" s="176" t="s">
        <v>154</v>
      </c>
      <c r="G87" s="177">
        <v>18000</v>
      </c>
      <c r="H87" s="179">
        <v>0</v>
      </c>
      <c r="I87" s="179">
        <v>25</v>
      </c>
      <c r="J87" s="179">
        <v>516.6</v>
      </c>
      <c r="K87" s="179">
        <v>547.20000000000005</v>
      </c>
      <c r="L87" s="178">
        <v>0</v>
      </c>
      <c r="M87" s="179">
        <f t="shared" si="45"/>
        <v>1088.8000000000002</v>
      </c>
      <c r="N87" s="180">
        <f t="shared" si="42"/>
        <v>16911.2</v>
      </c>
    </row>
    <row r="88" spans="1:16" ht="33.75" customHeight="1" x14ac:dyDescent="0.5">
      <c r="A88" s="175">
        <v>81</v>
      </c>
      <c r="B88" s="176" t="s">
        <v>164</v>
      </c>
      <c r="C88" s="176" t="s">
        <v>168</v>
      </c>
      <c r="D88" s="176" t="s">
        <v>65</v>
      </c>
      <c r="E88" s="176" t="s">
        <v>18</v>
      </c>
      <c r="F88" s="176" t="s">
        <v>154</v>
      </c>
      <c r="G88" s="177">
        <v>18000</v>
      </c>
      <c r="H88" s="179">
        <v>0</v>
      </c>
      <c r="I88" s="179">
        <v>25</v>
      </c>
      <c r="J88" s="179">
        <v>516.6</v>
      </c>
      <c r="K88" s="179">
        <v>547.20000000000005</v>
      </c>
      <c r="L88" s="178">
        <v>0</v>
      </c>
      <c r="M88" s="179">
        <f t="shared" ref="M88:M90" si="46">+H88+I88+J88+K88+L88</f>
        <v>1088.8000000000002</v>
      </c>
      <c r="N88" s="180">
        <f t="shared" ref="N88:N90" si="47">+G88-M88</f>
        <v>16911.2</v>
      </c>
    </row>
    <row r="89" spans="1:16" ht="33.75" customHeight="1" x14ac:dyDescent="0.5">
      <c r="A89" s="175">
        <v>82</v>
      </c>
      <c r="B89" s="176" t="s">
        <v>300</v>
      </c>
      <c r="C89" s="176" t="s">
        <v>168</v>
      </c>
      <c r="D89" s="176" t="s">
        <v>65</v>
      </c>
      <c r="E89" s="176" t="s">
        <v>18</v>
      </c>
      <c r="F89" s="176" t="s">
        <v>154</v>
      </c>
      <c r="G89" s="177">
        <v>18000</v>
      </c>
      <c r="H89" s="180">
        <v>0</v>
      </c>
      <c r="I89" s="180">
        <v>25</v>
      </c>
      <c r="J89" s="180">
        <v>516.6</v>
      </c>
      <c r="K89" s="180">
        <v>547.20000000000005</v>
      </c>
      <c r="L89" s="178">
        <v>0</v>
      </c>
      <c r="M89" s="179">
        <f t="shared" si="46"/>
        <v>1088.8000000000002</v>
      </c>
      <c r="N89" s="180">
        <f t="shared" si="47"/>
        <v>16911.2</v>
      </c>
    </row>
    <row r="90" spans="1:16" ht="33.75" customHeight="1" x14ac:dyDescent="0.5">
      <c r="A90" s="175">
        <v>83</v>
      </c>
      <c r="B90" s="176" t="s">
        <v>301</v>
      </c>
      <c r="C90" s="176" t="s">
        <v>168</v>
      </c>
      <c r="D90" s="176" t="s">
        <v>65</v>
      </c>
      <c r="E90" s="176" t="s">
        <v>18</v>
      </c>
      <c r="F90" s="176" t="s">
        <v>154</v>
      </c>
      <c r="G90" s="177">
        <v>18000</v>
      </c>
      <c r="H90" s="180">
        <v>0</v>
      </c>
      <c r="I90" s="180">
        <v>25</v>
      </c>
      <c r="J90" s="180">
        <v>516.6</v>
      </c>
      <c r="K90" s="180">
        <v>547.20000000000005</v>
      </c>
      <c r="L90" s="178">
        <v>0</v>
      </c>
      <c r="M90" s="179">
        <f t="shared" si="46"/>
        <v>1088.8000000000002</v>
      </c>
      <c r="N90" s="180">
        <f t="shared" si="47"/>
        <v>16911.2</v>
      </c>
    </row>
    <row r="91" spans="1:16" ht="33.75" customHeight="1" x14ac:dyDescent="0.5">
      <c r="A91" s="175">
        <v>84</v>
      </c>
      <c r="B91" s="176" t="s">
        <v>336</v>
      </c>
      <c r="C91" s="176" t="s">
        <v>168</v>
      </c>
      <c r="D91" s="176" t="s">
        <v>65</v>
      </c>
      <c r="E91" s="176" t="s">
        <v>18</v>
      </c>
      <c r="F91" s="176" t="s">
        <v>154</v>
      </c>
      <c r="G91" s="177">
        <v>18000</v>
      </c>
      <c r="H91" s="180">
        <v>0</v>
      </c>
      <c r="I91" s="180">
        <v>25</v>
      </c>
      <c r="J91" s="180">
        <v>516.6</v>
      </c>
      <c r="K91" s="180">
        <v>547.20000000000005</v>
      </c>
      <c r="L91" s="178">
        <v>0</v>
      </c>
      <c r="M91" s="179">
        <f t="shared" ref="M91" si="48">+H91+I91+J91+K91+L91</f>
        <v>1088.8000000000002</v>
      </c>
      <c r="N91" s="180">
        <f t="shared" ref="N91" si="49">+G91-M91</f>
        <v>16911.2</v>
      </c>
    </row>
    <row r="92" spans="1:16" ht="33.75" customHeight="1" x14ac:dyDescent="0.5">
      <c r="A92" s="175">
        <v>85</v>
      </c>
      <c r="B92" s="176" t="s">
        <v>337</v>
      </c>
      <c r="C92" s="176" t="s">
        <v>168</v>
      </c>
      <c r="D92" s="176" t="s">
        <v>65</v>
      </c>
      <c r="E92" s="176" t="s">
        <v>18</v>
      </c>
      <c r="F92" s="176" t="s">
        <v>154</v>
      </c>
      <c r="G92" s="177">
        <v>18000</v>
      </c>
      <c r="H92" s="180">
        <v>0</v>
      </c>
      <c r="I92" s="180">
        <v>25</v>
      </c>
      <c r="J92" s="180">
        <v>516.6</v>
      </c>
      <c r="K92" s="180">
        <v>547.20000000000005</v>
      </c>
      <c r="L92" s="178">
        <v>0</v>
      </c>
      <c r="M92" s="179">
        <f t="shared" ref="M92:M94" si="50">+H92+I92+J92+K92+L92</f>
        <v>1088.8000000000002</v>
      </c>
      <c r="N92" s="180">
        <f t="shared" ref="N92:N94" si="51">+G92-M92</f>
        <v>16911.2</v>
      </c>
    </row>
    <row r="93" spans="1:16" ht="33.75" customHeight="1" x14ac:dyDescent="0.5">
      <c r="A93" s="175">
        <v>86</v>
      </c>
      <c r="B93" s="176" t="s">
        <v>332</v>
      </c>
      <c r="C93" s="176" t="s">
        <v>168</v>
      </c>
      <c r="D93" s="176" t="s">
        <v>65</v>
      </c>
      <c r="E93" s="176" t="s">
        <v>18</v>
      </c>
      <c r="F93" s="176" t="s">
        <v>154</v>
      </c>
      <c r="G93" s="177">
        <v>18000</v>
      </c>
      <c r="H93" s="180">
        <v>0</v>
      </c>
      <c r="I93" s="180">
        <v>25</v>
      </c>
      <c r="J93" s="180">
        <v>516.6</v>
      </c>
      <c r="K93" s="180">
        <v>547.20000000000005</v>
      </c>
      <c r="L93" s="178">
        <v>0</v>
      </c>
      <c r="M93" s="179">
        <f t="shared" si="50"/>
        <v>1088.8000000000002</v>
      </c>
      <c r="N93" s="180">
        <f t="shared" si="51"/>
        <v>16911.2</v>
      </c>
    </row>
    <row r="94" spans="1:16" ht="33.75" customHeight="1" x14ac:dyDescent="0.5">
      <c r="A94" s="175">
        <v>87</v>
      </c>
      <c r="B94" s="176" t="s">
        <v>184</v>
      </c>
      <c r="C94" s="176" t="s">
        <v>168</v>
      </c>
      <c r="D94" s="176" t="s">
        <v>65</v>
      </c>
      <c r="E94" s="176" t="s">
        <v>18</v>
      </c>
      <c r="F94" s="176" t="s">
        <v>154</v>
      </c>
      <c r="G94" s="177">
        <v>18000</v>
      </c>
      <c r="H94" s="179">
        <v>0</v>
      </c>
      <c r="I94" s="179">
        <v>25</v>
      </c>
      <c r="J94" s="180">
        <v>516.6</v>
      </c>
      <c r="K94" s="180">
        <v>547.20000000000005</v>
      </c>
      <c r="L94" s="178">
        <v>0</v>
      </c>
      <c r="M94" s="179">
        <f t="shared" si="50"/>
        <v>1088.8000000000002</v>
      </c>
      <c r="N94" s="180">
        <f t="shared" si="51"/>
        <v>16911.2</v>
      </c>
    </row>
    <row r="95" spans="1:16" ht="33.75" customHeight="1" x14ac:dyDescent="0.5">
      <c r="A95" s="175">
        <v>88</v>
      </c>
      <c r="B95" s="176" t="s">
        <v>163</v>
      </c>
      <c r="C95" s="176" t="s">
        <v>168</v>
      </c>
      <c r="D95" s="176" t="s">
        <v>65</v>
      </c>
      <c r="E95" s="176" t="s">
        <v>18</v>
      </c>
      <c r="F95" s="176" t="s">
        <v>154</v>
      </c>
      <c r="G95" s="184">
        <v>15000</v>
      </c>
      <c r="H95" s="180">
        <v>0</v>
      </c>
      <c r="I95" s="180">
        <v>25</v>
      </c>
      <c r="J95" s="180">
        <v>430.5</v>
      </c>
      <c r="K95" s="180">
        <v>456</v>
      </c>
      <c r="L95" s="178">
        <v>0</v>
      </c>
      <c r="M95" s="180">
        <f t="shared" si="45"/>
        <v>911.5</v>
      </c>
      <c r="N95" s="180">
        <f t="shared" si="42"/>
        <v>14088.5</v>
      </c>
    </row>
    <row r="96" spans="1:16" ht="33.75" customHeight="1" x14ac:dyDescent="0.5">
      <c r="A96" s="175">
        <v>89</v>
      </c>
      <c r="B96" s="176" t="s">
        <v>290</v>
      </c>
      <c r="C96" s="176" t="s">
        <v>168</v>
      </c>
      <c r="D96" s="176" t="s">
        <v>54</v>
      </c>
      <c r="E96" s="176" t="s">
        <v>18</v>
      </c>
      <c r="F96" s="176" t="s">
        <v>154</v>
      </c>
      <c r="G96" s="177">
        <v>15000</v>
      </c>
      <c r="H96" s="180">
        <v>0</v>
      </c>
      <c r="I96" s="180">
        <v>25</v>
      </c>
      <c r="J96" s="180">
        <v>430.5</v>
      </c>
      <c r="K96" s="180">
        <v>456</v>
      </c>
      <c r="L96" s="178">
        <v>0</v>
      </c>
      <c r="M96" s="179">
        <f t="shared" si="45"/>
        <v>911.5</v>
      </c>
      <c r="N96" s="180">
        <f t="shared" si="42"/>
        <v>14088.5</v>
      </c>
    </row>
    <row r="97" spans="1:16" ht="33.75" customHeight="1" x14ac:dyDescent="0.5">
      <c r="A97" s="175">
        <v>90</v>
      </c>
      <c r="B97" s="176" t="s">
        <v>299</v>
      </c>
      <c r="C97" s="176" t="s">
        <v>168</v>
      </c>
      <c r="D97" s="176" t="s">
        <v>65</v>
      </c>
      <c r="E97" s="176" t="s">
        <v>18</v>
      </c>
      <c r="F97" s="176" t="s">
        <v>154</v>
      </c>
      <c r="G97" s="177">
        <v>15000</v>
      </c>
      <c r="H97" s="180">
        <v>0</v>
      </c>
      <c r="I97" s="180">
        <v>25</v>
      </c>
      <c r="J97" s="180">
        <v>430.5</v>
      </c>
      <c r="K97" s="180">
        <v>456</v>
      </c>
      <c r="L97" s="178">
        <v>0</v>
      </c>
      <c r="M97" s="179">
        <f t="shared" si="45"/>
        <v>911.5</v>
      </c>
      <c r="N97" s="180">
        <f t="shared" si="42"/>
        <v>14088.5</v>
      </c>
    </row>
    <row r="98" spans="1:16" ht="33.75" customHeight="1" x14ac:dyDescent="0.5">
      <c r="A98" s="175">
        <v>91</v>
      </c>
      <c r="B98" s="176" t="s">
        <v>307</v>
      </c>
      <c r="C98" s="176" t="s">
        <v>168</v>
      </c>
      <c r="D98" s="176" t="s">
        <v>54</v>
      </c>
      <c r="E98" s="176" t="s">
        <v>18</v>
      </c>
      <c r="F98" s="176" t="s">
        <v>153</v>
      </c>
      <c r="G98" s="177">
        <v>15000</v>
      </c>
      <c r="H98" s="180">
        <v>0</v>
      </c>
      <c r="I98" s="180">
        <v>25</v>
      </c>
      <c r="J98" s="180">
        <v>430.5</v>
      </c>
      <c r="K98" s="180">
        <v>456</v>
      </c>
      <c r="L98" s="178">
        <v>0</v>
      </c>
      <c r="M98" s="179">
        <f t="shared" si="45"/>
        <v>911.5</v>
      </c>
      <c r="N98" s="180">
        <f t="shared" si="42"/>
        <v>14088.5</v>
      </c>
    </row>
    <row r="99" spans="1:16" ht="33.75" customHeight="1" x14ac:dyDescent="0.5">
      <c r="A99" s="175">
        <v>92</v>
      </c>
      <c r="B99" s="176" t="s">
        <v>302</v>
      </c>
      <c r="C99" s="176" t="s">
        <v>168</v>
      </c>
      <c r="D99" s="176" t="s">
        <v>65</v>
      </c>
      <c r="E99" s="176" t="s">
        <v>18</v>
      </c>
      <c r="F99" s="176" t="s">
        <v>153</v>
      </c>
      <c r="G99" s="177">
        <v>15000</v>
      </c>
      <c r="H99" s="180">
        <v>0</v>
      </c>
      <c r="I99" s="180">
        <v>25</v>
      </c>
      <c r="J99" s="180">
        <v>430.5</v>
      </c>
      <c r="K99" s="180">
        <v>456</v>
      </c>
      <c r="L99" s="178">
        <v>0</v>
      </c>
      <c r="M99" s="179">
        <f t="shared" si="45"/>
        <v>911.5</v>
      </c>
      <c r="N99" s="180">
        <f t="shared" si="42"/>
        <v>14088.5</v>
      </c>
    </row>
    <row r="100" spans="1:16" ht="33.75" customHeight="1" x14ac:dyDescent="0.5">
      <c r="A100" s="175">
        <v>93</v>
      </c>
      <c r="B100" s="176" t="s">
        <v>315</v>
      </c>
      <c r="C100" s="176" t="s">
        <v>168</v>
      </c>
      <c r="D100" s="176" t="s">
        <v>54</v>
      </c>
      <c r="E100" s="176" t="s">
        <v>18</v>
      </c>
      <c r="F100" s="176" t="s">
        <v>154</v>
      </c>
      <c r="G100" s="177">
        <v>15000</v>
      </c>
      <c r="H100" s="180">
        <v>0</v>
      </c>
      <c r="I100" s="180">
        <v>25</v>
      </c>
      <c r="J100" s="180">
        <v>430.5</v>
      </c>
      <c r="K100" s="180">
        <v>456</v>
      </c>
      <c r="L100" s="178">
        <v>0</v>
      </c>
      <c r="M100" s="179">
        <f t="shared" si="45"/>
        <v>911.5</v>
      </c>
      <c r="N100" s="180">
        <f t="shared" ref="N100" si="52">+G100-M100</f>
        <v>14088.5</v>
      </c>
    </row>
    <row r="101" spans="1:16" ht="33.75" customHeight="1" x14ac:dyDescent="0.5">
      <c r="A101" s="175">
        <v>94</v>
      </c>
      <c r="B101" s="176" t="s">
        <v>316</v>
      </c>
      <c r="C101" s="176" t="s">
        <v>168</v>
      </c>
      <c r="D101" s="176" t="s">
        <v>54</v>
      </c>
      <c r="E101" s="176" t="s">
        <v>18</v>
      </c>
      <c r="F101" s="176" t="s">
        <v>153</v>
      </c>
      <c r="G101" s="177">
        <v>15000</v>
      </c>
      <c r="H101" s="180">
        <v>0</v>
      </c>
      <c r="I101" s="180">
        <v>25</v>
      </c>
      <c r="J101" s="180">
        <v>430.5</v>
      </c>
      <c r="K101" s="180">
        <v>456</v>
      </c>
      <c r="L101" s="178">
        <v>0</v>
      </c>
      <c r="M101" s="179">
        <f t="shared" si="45"/>
        <v>911.5</v>
      </c>
      <c r="N101" s="180">
        <f t="shared" ref="N101:N102" si="53">+G101-M101</f>
        <v>14088.5</v>
      </c>
    </row>
    <row r="102" spans="1:16" ht="33.75" customHeight="1" x14ac:dyDescent="0.5">
      <c r="A102" s="175">
        <v>95</v>
      </c>
      <c r="B102" s="176" t="s">
        <v>327</v>
      </c>
      <c r="C102" s="176" t="s">
        <v>168</v>
      </c>
      <c r="D102" s="176" t="s">
        <v>65</v>
      </c>
      <c r="E102" s="176" t="s">
        <v>18</v>
      </c>
      <c r="F102" s="176" t="s">
        <v>154</v>
      </c>
      <c r="G102" s="177">
        <v>15000</v>
      </c>
      <c r="H102" s="180">
        <v>0</v>
      </c>
      <c r="I102" s="180">
        <v>25</v>
      </c>
      <c r="J102" s="180">
        <v>430.5</v>
      </c>
      <c r="K102" s="180">
        <v>456</v>
      </c>
      <c r="L102" s="178">
        <v>0</v>
      </c>
      <c r="M102" s="179">
        <f t="shared" si="45"/>
        <v>911.5</v>
      </c>
      <c r="N102" s="180">
        <f t="shared" si="53"/>
        <v>14088.5</v>
      </c>
    </row>
    <row r="103" spans="1:16" ht="33.75" customHeight="1" x14ac:dyDescent="0.5">
      <c r="A103" s="175">
        <v>96</v>
      </c>
      <c r="B103" s="176" t="s">
        <v>331</v>
      </c>
      <c r="C103" s="176" t="s">
        <v>168</v>
      </c>
      <c r="D103" s="176" t="s">
        <v>65</v>
      </c>
      <c r="E103" s="176" t="s">
        <v>18</v>
      </c>
      <c r="F103" s="176" t="s">
        <v>154</v>
      </c>
      <c r="G103" s="177">
        <v>15000</v>
      </c>
      <c r="H103" s="180">
        <v>0</v>
      </c>
      <c r="I103" s="180">
        <v>25</v>
      </c>
      <c r="J103" s="180">
        <v>430.5</v>
      </c>
      <c r="K103" s="180">
        <v>456</v>
      </c>
      <c r="L103" s="178">
        <v>0</v>
      </c>
      <c r="M103" s="179">
        <f t="shared" si="45"/>
        <v>911.5</v>
      </c>
      <c r="N103" s="180">
        <f t="shared" ref="N103" si="54">+G103-M103</f>
        <v>14088.5</v>
      </c>
    </row>
    <row r="104" spans="1:16" ht="33.75" customHeight="1" x14ac:dyDescent="0.5">
      <c r="A104" s="175">
        <v>97</v>
      </c>
      <c r="B104" s="176" t="s">
        <v>384</v>
      </c>
      <c r="C104" s="176" t="s">
        <v>168</v>
      </c>
      <c r="D104" s="176" t="s">
        <v>65</v>
      </c>
      <c r="E104" s="176" t="s">
        <v>18</v>
      </c>
      <c r="F104" s="176" t="s">
        <v>154</v>
      </c>
      <c r="G104" s="177">
        <v>15000</v>
      </c>
      <c r="H104" s="180">
        <v>0</v>
      </c>
      <c r="I104" s="180">
        <v>25</v>
      </c>
      <c r="J104" s="180">
        <v>430.5</v>
      </c>
      <c r="K104" s="180">
        <v>456</v>
      </c>
      <c r="L104" s="178">
        <v>0</v>
      </c>
      <c r="M104" s="179">
        <f t="shared" si="45"/>
        <v>911.5</v>
      </c>
      <c r="N104" s="180">
        <f t="shared" ref="N104:N105" si="55">+G104-M104</f>
        <v>14088.5</v>
      </c>
    </row>
    <row r="105" spans="1:16" ht="33.75" customHeight="1" x14ac:dyDescent="0.5">
      <c r="A105" s="175">
        <v>98</v>
      </c>
      <c r="B105" s="176" t="s">
        <v>409</v>
      </c>
      <c r="C105" s="176" t="s">
        <v>168</v>
      </c>
      <c r="D105" s="176" t="s">
        <v>65</v>
      </c>
      <c r="E105" s="176" t="s">
        <v>18</v>
      </c>
      <c r="F105" s="176" t="s">
        <v>154</v>
      </c>
      <c r="G105" s="177">
        <v>15000</v>
      </c>
      <c r="H105" s="180">
        <v>0</v>
      </c>
      <c r="I105" s="180">
        <v>25</v>
      </c>
      <c r="J105" s="180">
        <v>430.5</v>
      </c>
      <c r="K105" s="180">
        <v>456</v>
      </c>
      <c r="L105" s="178">
        <v>0</v>
      </c>
      <c r="M105" s="179">
        <f t="shared" si="45"/>
        <v>911.5</v>
      </c>
      <c r="N105" s="180">
        <f t="shared" si="55"/>
        <v>14088.5</v>
      </c>
    </row>
    <row r="106" spans="1:16" ht="33.75" customHeight="1" x14ac:dyDescent="0.5">
      <c r="A106" s="175">
        <v>99</v>
      </c>
      <c r="B106" s="176" t="s">
        <v>76</v>
      </c>
      <c r="C106" s="176" t="s">
        <v>168</v>
      </c>
      <c r="D106" s="176" t="s">
        <v>65</v>
      </c>
      <c r="E106" s="176" t="s">
        <v>18</v>
      </c>
      <c r="F106" s="176" t="s">
        <v>154</v>
      </c>
      <c r="G106" s="184">
        <v>12000</v>
      </c>
      <c r="H106" s="180">
        <v>0</v>
      </c>
      <c r="I106" s="180">
        <v>25</v>
      </c>
      <c r="J106" s="180">
        <v>344.4</v>
      </c>
      <c r="K106" s="180">
        <v>364.8</v>
      </c>
      <c r="L106" s="178">
        <v>4269.6000000000004</v>
      </c>
      <c r="M106" s="180">
        <f t="shared" si="45"/>
        <v>5003.8</v>
      </c>
      <c r="N106" s="180">
        <f t="shared" si="42"/>
        <v>6996.2</v>
      </c>
    </row>
    <row r="107" spans="1:16" ht="33.75" customHeight="1" x14ac:dyDescent="0.5">
      <c r="A107" s="186" t="s">
        <v>157</v>
      </c>
      <c r="B107" s="187"/>
      <c r="C107" s="187"/>
      <c r="D107" s="187"/>
      <c r="E107" s="187"/>
      <c r="F107" s="188"/>
      <c r="G107" s="189">
        <f t="shared" ref="G107:K107" si="56">SUM(G8:G106)</f>
        <v>3411093.19</v>
      </c>
      <c r="H107" s="190">
        <f t="shared" si="56"/>
        <v>131724.28999999998</v>
      </c>
      <c r="I107" s="190">
        <f t="shared" si="56"/>
        <v>2475</v>
      </c>
      <c r="J107" s="190">
        <f t="shared" si="56"/>
        <v>97898.370000000068</v>
      </c>
      <c r="K107" s="190">
        <f t="shared" si="56"/>
        <v>102382.37999999996</v>
      </c>
      <c r="L107" s="174">
        <f>SUM(L8:L106)</f>
        <v>42663.689999999995</v>
      </c>
      <c r="M107" s="174">
        <f>SUM(M8:M106)</f>
        <v>377143.72999999986</v>
      </c>
      <c r="N107" s="174">
        <f>SUM(N8:N106)</f>
        <v>3033949.4600000028</v>
      </c>
    </row>
    <row r="109" spans="1:16" ht="33.75" customHeight="1" thickBot="1" x14ac:dyDescent="0.55000000000000004">
      <c r="A109" s="191"/>
      <c r="B109" s="192"/>
      <c r="C109" s="193"/>
      <c r="D109" s="193"/>
      <c r="E109" s="193"/>
      <c r="F109" s="193"/>
      <c r="G109" s="194"/>
      <c r="H109" s="195"/>
      <c r="I109" s="195"/>
      <c r="J109" s="195"/>
      <c r="K109" s="196"/>
      <c r="L109" s="197"/>
      <c r="M109" s="197"/>
      <c r="N109" s="197"/>
    </row>
    <row r="110" spans="1:16" ht="33.75" customHeight="1" x14ac:dyDescent="0.5">
      <c r="A110" s="191"/>
      <c r="B110" s="198" t="s">
        <v>77</v>
      </c>
      <c r="C110" s="193"/>
      <c r="D110" s="193"/>
      <c r="E110" s="193"/>
      <c r="F110" s="193"/>
      <c r="G110" s="194"/>
      <c r="H110" s="199" t="s">
        <v>78</v>
      </c>
      <c r="I110" s="199"/>
      <c r="J110" s="199"/>
      <c r="K110" s="196"/>
      <c r="L110" s="197"/>
      <c r="M110" s="197">
        <v>377143.73</v>
      </c>
      <c r="N110" s="197"/>
    </row>
    <row r="111" spans="1:16" ht="33.75" customHeight="1" x14ac:dyDescent="0.5">
      <c r="B111" s="198" t="s">
        <v>158</v>
      </c>
      <c r="G111" s="200"/>
      <c r="H111" s="199" t="s">
        <v>79</v>
      </c>
      <c r="I111" s="199"/>
      <c r="J111" s="201"/>
      <c r="L111" s="200"/>
      <c r="M111" s="200">
        <f>M107-M110</f>
        <v>0</v>
      </c>
    </row>
    <row r="112" spans="1:16" ht="33.75" customHeight="1" x14ac:dyDescent="0.35">
      <c r="G112" s="200"/>
      <c r="L112" s="200"/>
      <c r="M112" s="200"/>
      <c r="O112" s="203"/>
      <c r="P112" s="203"/>
    </row>
    <row r="113" spans="9:16" ht="33.75" customHeight="1" x14ac:dyDescent="0.35">
      <c r="I113" s="243"/>
      <c r="O113" s="203"/>
      <c r="P113" s="203"/>
    </row>
    <row r="117" spans="9:16" ht="33.75" customHeight="1" x14ac:dyDescent="0.35">
      <c r="J117" s="243"/>
    </row>
  </sheetData>
  <autoFilter ref="D1:D113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tabSelected="1" view="pageBreakPreview" zoomScale="51" zoomScaleNormal="51" zoomScaleSheetLayoutView="51" workbookViewId="0">
      <selection activeCell="A6" sqref="A6:N6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65.85546875" style="53" customWidth="1"/>
    <col min="3" max="3" width="101.42578125" customWidth="1"/>
    <col min="4" max="4" width="43.42578125" customWidth="1"/>
    <col min="5" max="5" width="22.7109375" customWidth="1"/>
    <col min="6" max="6" width="22.140625" customWidth="1"/>
    <col min="7" max="7" width="23.85546875" style="163" customWidth="1"/>
    <col min="8" max="8" width="22" customWidth="1"/>
    <col min="9" max="9" width="20" customWidth="1"/>
    <col min="10" max="10" width="21.5703125" customWidth="1"/>
    <col min="11" max="11" width="22" customWidth="1"/>
    <col min="12" max="13" width="27.7109375" style="72" customWidth="1"/>
    <col min="14" max="14" width="42.85546875" style="72" customWidth="1"/>
  </cols>
  <sheetData>
    <row r="1" spans="1:14" s="260" customFormat="1" ht="46.5" customHeight="1" x14ac:dyDescent="0.5"/>
    <row r="2" spans="1:14" ht="30" customHeight="1" x14ac:dyDescent="0.25">
      <c r="A2" s="98"/>
      <c r="B2" s="49"/>
      <c r="C2" s="2"/>
      <c r="D2" s="2"/>
      <c r="E2" s="2"/>
      <c r="F2" s="2"/>
      <c r="G2" s="153"/>
      <c r="H2" s="2"/>
      <c r="I2" s="2"/>
      <c r="J2" s="2"/>
      <c r="K2" s="2"/>
      <c r="L2" s="68"/>
      <c r="M2" s="68"/>
      <c r="N2" s="68"/>
    </row>
    <row r="3" spans="1:14" ht="9" customHeight="1" x14ac:dyDescent="0.25">
      <c r="A3" s="99"/>
      <c r="B3" s="83"/>
      <c r="C3" s="68"/>
      <c r="D3" s="68"/>
      <c r="E3" s="68"/>
      <c r="F3" s="68"/>
      <c r="G3" s="153"/>
      <c r="H3" s="68"/>
      <c r="I3" s="68"/>
      <c r="J3" s="68"/>
      <c r="K3" s="68"/>
      <c r="L3" s="68"/>
      <c r="M3" s="68"/>
      <c r="N3" s="68"/>
    </row>
    <row r="4" spans="1:14" ht="21.75" customHeight="1" x14ac:dyDescent="0.25">
      <c r="A4" s="257" t="s">
        <v>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1:14" ht="31.5" customHeight="1" x14ac:dyDescent="0.25">
      <c r="A5" s="258" t="s">
        <v>437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4" ht="36" customHeight="1" x14ac:dyDescent="0.25">
      <c r="A6" s="257" t="s">
        <v>258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ht="28.5" customHeight="1" x14ac:dyDescent="0.45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14" ht="46.5" customHeight="1" x14ac:dyDescent="0.45">
      <c r="A8" s="32" t="s">
        <v>1</v>
      </c>
      <c r="B8" s="32" t="s">
        <v>2</v>
      </c>
      <c r="C8" s="6" t="s">
        <v>3</v>
      </c>
      <c r="D8" s="6" t="s">
        <v>4</v>
      </c>
      <c r="E8" s="115" t="s">
        <v>5</v>
      </c>
      <c r="F8" s="115" t="s">
        <v>152</v>
      </c>
      <c r="G8" s="154" t="s">
        <v>156</v>
      </c>
      <c r="H8" s="116" t="s">
        <v>6</v>
      </c>
      <c r="I8" s="115" t="s">
        <v>7</v>
      </c>
      <c r="J8" s="116" t="s">
        <v>8</v>
      </c>
      <c r="K8" s="115" t="s">
        <v>9</v>
      </c>
      <c r="L8" s="7" t="s">
        <v>10</v>
      </c>
      <c r="M8" s="7" t="s">
        <v>11</v>
      </c>
      <c r="N8" s="152" t="s">
        <v>12</v>
      </c>
    </row>
    <row r="9" spans="1:14" ht="34.5" customHeight="1" x14ac:dyDescent="0.45">
      <c r="A9" s="33">
        <v>1</v>
      </c>
      <c r="B9" s="94" t="s">
        <v>353</v>
      </c>
      <c r="C9" s="77" t="s">
        <v>242</v>
      </c>
      <c r="D9" s="77" t="s">
        <v>23</v>
      </c>
      <c r="E9" s="78" t="s">
        <v>161</v>
      </c>
      <c r="F9" s="78" t="s">
        <v>154</v>
      </c>
      <c r="G9" s="155">
        <v>120000</v>
      </c>
      <c r="H9" s="149">
        <v>16809.939999999999</v>
      </c>
      <c r="I9" s="150">
        <v>25</v>
      </c>
      <c r="J9" s="150">
        <v>3444</v>
      </c>
      <c r="K9" s="150">
        <v>3648</v>
      </c>
      <c r="L9" s="146">
        <v>2134.8000000000002</v>
      </c>
      <c r="M9" s="245">
        <f>+H9+I9+J9+K9+L9</f>
        <v>26061.739999999998</v>
      </c>
      <c r="N9" s="246">
        <f>+G9-M9</f>
        <v>93938.260000000009</v>
      </c>
    </row>
    <row r="10" spans="1:14" ht="34.5" customHeight="1" x14ac:dyDescent="0.45">
      <c r="A10" s="33">
        <v>2</v>
      </c>
      <c r="B10" s="94" t="s">
        <v>19</v>
      </c>
      <c r="C10" s="77" t="s">
        <v>188</v>
      </c>
      <c r="D10" s="77" t="s">
        <v>22</v>
      </c>
      <c r="E10" s="78" t="s">
        <v>161</v>
      </c>
      <c r="F10" s="78" t="s">
        <v>154</v>
      </c>
      <c r="G10" s="155">
        <v>115000</v>
      </c>
      <c r="H10" s="149">
        <v>15153.87</v>
      </c>
      <c r="I10" s="150">
        <v>25</v>
      </c>
      <c r="J10" s="150">
        <v>3300.5</v>
      </c>
      <c r="K10" s="150">
        <v>3496</v>
      </c>
      <c r="L10" s="146">
        <v>4054.58</v>
      </c>
      <c r="M10" s="245">
        <f>+H10+I10+J10+K10+L10</f>
        <v>26029.950000000004</v>
      </c>
      <c r="N10" s="246">
        <f>+G10-M10</f>
        <v>88970.049999999988</v>
      </c>
    </row>
    <row r="11" spans="1:14" ht="34.5" customHeight="1" x14ac:dyDescent="0.45">
      <c r="A11" s="111" t="s">
        <v>261</v>
      </c>
      <c r="B11" s="95" t="s">
        <v>198</v>
      </c>
      <c r="C11" s="78" t="s">
        <v>199</v>
      </c>
      <c r="D11" s="78" t="s">
        <v>23</v>
      </c>
      <c r="E11" s="78" t="s">
        <v>161</v>
      </c>
      <c r="F11" s="78" t="s">
        <v>153</v>
      </c>
      <c r="G11" s="156">
        <v>115000</v>
      </c>
      <c r="H11" s="149">
        <v>15633.81</v>
      </c>
      <c r="I11" s="150">
        <v>25</v>
      </c>
      <c r="J11" s="150">
        <v>3300.5</v>
      </c>
      <c r="K11" s="150">
        <v>3496</v>
      </c>
      <c r="L11" s="147">
        <v>0</v>
      </c>
      <c r="M11" s="245">
        <f>+H11+I11+J11+K11+L11</f>
        <v>22455.309999999998</v>
      </c>
      <c r="N11" s="247">
        <f>+G11-M11</f>
        <v>92544.69</v>
      </c>
    </row>
    <row r="12" spans="1:14" ht="34.5" customHeight="1" x14ac:dyDescent="0.45">
      <c r="A12" s="33">
        <v>4</v>
      </c>
      <c r="B12" s="94" t="s">
        <v>21</v>
      </c>
      <c r="C12" s="78" t="s">
        <v>169</v>
      </c>
      <c r="D12" s="78" t="s">
        <v>22</v>
      </c>
      <c r="E12" s="78" t="s">
        <v>161</v>
      </c>
      <c r="F12" s="78" t="s">
        <v>154</v>
      </c>
      <c r="G12" s="155">
        <v>100000</v>
      </c>
      <c r="H12" s="149">
        <v>12105.44</v>
      </c>
      <c r="I12" s="150">
        <v>25</v>
      </c>
      <c r="J12" s="150">
        <v>2870</v>
      </c>
      <c r="K12" s="150">
        <v>3040</v>
      </c>
      <c r="L12" s="146">
        <v>4269.6000000000004</v>
      </c>
      <c r="M12" s="245">
        <f t="shared" ref="M12:M50" si="0">+H12+I12+J12+K12+L12</f>
        <v>22310.04</v>
      </c>
      <c r="N12" s="247">
        <f t="shared" ref="N12:N27" si="1">+G12-M12</f>
        <v>77689.959999999992</v>
      </c>
    </row>
    <row r="13" spans="1:14" ht="34.5" customHeight="1" x14ac:dyDescent="0.45">
      <c r="A13" s="33">
        <v>5</v>
      </c>
      <c r="B13" s="94" t="s">
        <v>375</v>
      </c>
      <c r="C13" s="78" t="s">
        <v>191</v>
      </c>
      <c r="D13" s="78" t="s">
        <v>23</v>
      </c>
      <c r="E13" s="78" t="s">
        <v>161</v>
      </c>
      <c r="F13" s="78" t="s">
        <v>153</v>
      </c>
      <c r="G13" s="155">
        <v>100000</v>
      </c>
      <c r="H13" s="149">
        <v>12105.44</v>
      </c>
      <c r="I13" s="150">
        <v>25</v>
      </c>
      <c r="J13" s="150">
        <v>2870</v>
      </c>
      <c r="K13" s="150">
        <v>3040</v>
      </c>
      <c r="L13" s="147">
        <v>0</v>
      </c>
      <c r="M13" s="245">
        <f t="shared" si="0"/>
        <v>18040.440000000002</v>
      </c>
      <c r="N13" s="247">
        <f t="shared" si="1"/>
        <v>81959.56</v>
      </c>
    </row>
    <row r="14" spans="1:14" ht="34.5" customHeight="1" x14ac:dyDescent="0.45">
      <c r="A14" s="111" t="s">
        <v>264</v>
      </c>
      <c r="B14" s="96" t="s">
        <v>33</v>
      </c>
      <c r="C14" s="78" t="s">
        <v>175</v>
      </c>
      <c r="D14" s="78" t="s">
        <v>22</v>
      </c>
      <c r="E14" s="78" t="s">
        <v>161</v>
      </c>
      <c r="F14" s="78" t="s">
        <v>154</v>
      </c>
      <c r="G14" s="211">
        <v>75000</v>
      </c>
      <c r="H14" s="149">
        <v>6309.35</v>
      </c>
      <c r="I14" s="150">
        <v>25</v>
      </c>
      <c r="J14" s="150">
        <v>2152.5</v>
      </c>
      <c r="K14" s="150">
        <v>2280</v>
      </c>
      <c r="L14" s="147">
        <v>0</v>
      </c>
      <c r="M14" s="245">
        <f t="shared" ref="M14:M15" si="2">+H14+I14+J14+K14+L14</f>
        <v>10766.85</v>
      </c>
      <c r="N14" s="247">
        <f t="shared" ref="N14:N15" si="3">+G14-M14</f>
        <v>64233.15</v>
      </c>
    </row>
    <row r="15" spans="1:14" ht="34.5" customHeight="1" x14ac:dyDescent="0.45">
      <c r="A15" s="111" t="s">
        <v>265</v>
      </c>
      <c r="B15" s="95" t="s">
        <v>25</v>
      </c>
      <c r="C15" s="78" t="s">
        <v>173</v>
      </c>
      <c r="D15" s="78" t="s">
        <v>23</v>
      </c>
      <c r="E15" s="78" t="s">
        <v>161</v>
      </c>
      <c r="F15" s="78" t="s">
        <v>153</v>
      </c>
      <c r="G15" s="211">
        <v>75000</v>
      </c>
      <c r="H15" s="149">
        <v>6309.35</v>
      </c>
      <c r="I15" s="150">
        <v>25</v>
      </c>
      <c r="J15" s="150">
        <v>2152.5</v>
      </c>
      <c r="K15" s="150">
        <v>2280</v>
      </c>
      <c r="L15" s="147">
        <v>0</v>
      </c>
      <c r="M15" s="245">
        <f t="shared" si="2"/>
        <v>10766.85</v>
      </c>
      <c r="N15" s="247">
        <f t="shared" si="3"/>
        <v>64233.15</v>
      </c>
    </row>
    <row r="16" spans="1:14" ht="34.5" customHeight="1" x14ac:dyDescent="0.45">
      <c r="A16" s="33">
        <v>8</v>
      </c>
      <c r="B16" s="95" t="s">
        <v>354</v>
      </c>
      <c r="C16" s="78" t="s">
        <v>191</v>
      </c>
      <c r="D16" s="78" t="s">
        <v>29</v>
      </c>
      <c r="E16" s="78" t="s">
        <v>161</v>
      </c>
      <c r="F16" s="78" t="s">
        <v>153</v>
      </c>
      <c r="G16" s="156">
        <v>65000</v>
      </c>
      <c r="H16" s="149">
        <v>4427.55</v>
      </c>
      <c r="I16" s="150">
        <v>25</v>
      </c>
      <c r="J16" s="150">
        <v>1865.5</v>
      </c>
      <c r="K16" s="150">
        <v>1976</v>
      </c>
      <c r="L16" s="147">
        <v>0</v>
      </c>
      <c r="M16" s="245">
        <f t="shared" ref="M16" si="4">+H16+I16+J16+K16+L16</f>
        <v>8294.0499999999993</v>
      </c>
      <c r="N16" s="247">
        <f t="shared" ref="N16" si="5">+G16-M16</f>
        <v>56705.95</v>
      </c>
    </row>
    <row r="17" spans="1:14" ht="34.5" customHeight="1" x14ac:dyDescent="0.45">
      <c r="A17" s="111" t="s">
        <v>267</v>
      </c>
      <c r="B17" s="96" t="s">
        <v>342</v>
      </c>
      <c r="C17" s="78" t="s">
        <v>169</v>
      </c>
      <c r="D17" s="78" t="s">
        <v>29</v>
      </c>
      <c r="E17" s="78" t="s">
        <v>161</v>
      </c>
      <c r="F17" s="78" t="s">
        <v>154</v>
      </c>
      <c r="G17" s="155">
        <v>60000</v>
      </c>
      <c r="H17" s="149">
        <v>3486.65</v>
      </c>
      <c r="I17" s="150">
        <v>25</v>
      </c>
      <c r="J17" s="150">
        <v>1722</v>
      </c>
      <c r="K17" s="150">
        <v>1824</v>
      </c>
      <c r="L17" s="147">
        <v>0</v>
      </c>
      <c r="M17" s="245">
        <f t="shared" ref="M17" si="6">+H17+I17+J17+K17+L17</f>
        <v>7057.65</v>
      </c>
      <c r="N17" s="247">
        <f t="shared" ref="N17" si="7">+G17-M17</f>
        <v>52942.35</v>
      </c>
    </row>
    <row r="18" spans="1:14" ht="34.5" customHeight="1" x14ac:dyDescent="0.45">
      <c r="A18" s="33">
        <v>10</v>
      </c>
      <c r="B18" s="81" t="s">
        <v>26</v>
      </c>
      <c r="C18" s="79" t="s">
        <v>171</v>
      </c>
      <c r="D18" s="78" t="s">
        <v>249</v>
      </c>
      <c r="E18" s="78" t="s">
        <v>161</v>
      </c>
      <c r="F18" s="78" t="s">
        <v>153</v>
      </c>
      <c r="G18" s="155">
        <v>60000</v>
      </c>
      <c r="H18" s="149">
        <v>3486.65</v>
      </c>
      <c r="I18" s="150">
        <v>25</v>
      </c>
      <c r="J18" s="150">
        <v>1722</v>
      </c>
      <c r="K18" s="150">
        <v>1824</v>
      </c>
      <c r="L18" s="147">
        <v>0</v>
      </c>
      <c r="M18" s="245">
        <f t="shared" si="0"/>
        <v>7057.65</v>
      </c>
      <c r="N18" s="247">
        <f t="shared" si="1"/>
        <v>52942.35</v>
      </c>
    </row>
    <row r="19" spans="1:14" ht="34.5" customHeight="1" x14ac:dyDescent="0.45">
      <c r="A19" s="111" t="s">
        <v>269</v>
      </c>
      <c r="B19" s="95" t="s">
        <v>341</v>
      </c>
      <c r="C19" s="78" t="s">
        <v>387</v>
      </c>
      <c r="D19" s="78" t="s">
        <v>388</v>
      </c>
      <c r="E19" s="78" t="s">
        <v>161</v>
      </c>
      <c r="F19" s="78" t="s">
        <v>154</v>
      </c>
      <c r="G19" s="156">
        <v>60000</v>
      </c>
      <c r="H19" s="149">
        <v>3486.65</v>
      </c>
      <c r="I19" s="150">
        <v>25</v>
      </c>
      <c r="J19" s="150">
        <v>1722</v>
      </c>
      <c r="K19" s="150">
        <v>1824</v>
      </c>
      <c r="L19" s="147">
        <v>0</v>
      </c>
      <c r="M19" s="245">
        <f t="shared" ref="M19:M20" si="8">+H19+I19+J19+K19+L19</f>
        <v>7057.65</v>
      </c>
      <c r="N19" s="247">
        <f t="shared" ref="N19:N21" si="9">+G19-M19</f>
        <v>52942.35</v>
      </c>
    </row>
    <row r="20" spans="1:14" ht="34.5" customHeight="1" x14ac:dyDescent="0.45">
      <c r="A20" s="111" t="s">
        <v>270</v>
      </c>
      <c r="B20" s="95" t="s">
        <v>362</v>
      </c>
      <c r="C20" s="78" t="s">
        <v>189</v>
      </c>
      <c r="D20" s="78" t="s">
        <v>23</v>
      </c>
      <c r="E20" s="78" t="s">
        <v>161</v>
      </c>
      <c r="F20" s="78" t="s">
        <v>153</v>
      </c>
      <c r="G20" s="155">
        <v>60000</v>
      </c>
      <c r="H20" s="149">
        <v>3486.65</v>
      </c>
      <c r="I20" s="150">
        <v>25</v>
      </c>
      <c r="J20" s="150">
        <v>1722</v>
      </c>
      <c r="K20" s="150">
        <v>1824</v>
      </c>
      <c r="L20" s="147">
        <v>0</v>
      </c>
      <c r="M20" s="245">
        <f t="shared" si="8"/>
        <v>7057.65</v>
      </c>
      <c r="N20" s="247">
        <f t="shared" si="9"/>
        <v>52942.35</v>
      </c>
    </row>
    <row r="21" spans="1:14" ht="34.5" customHeight="1" x14ac:dyDescent="0.45">
      <c r="A21" s="111" t="s">
        <v>271</v>
      </c>
      <c r="B21" s="96" t="s">
        <v>317</v>
      </c>
      <c r="C21" s="78" t="s">
        <v>174</v>
      </c>
      <c r="D21" s="78" t="s">
        <v>318</v>
      </c>
      <c r="E21" s="78" t="s">
        <v>161</v>
      </c>
      <c r="F21" s="78" t="s">
        <v>153</v>
      </c>
      <c r="G21" s="155">
        <v>55000</v>
      </c>
      <c r="H21" s="149">
        <v>2559.6799999999998</v>
      </c>
      <c r="I21" s="150">
        <v>25</v>
      </c>
      <c r="J21" s="150">
        <v>1578.5</v>
      </c>
      <c r="K21" s="150">
        <v>1672</v>
      </c>
      <c r="L21" s="147">
        <v>0</v>
      </c>
      <c r="M21" s="245">
        <f>+H21+I21+J21+K21+L21</f>
        <v>5835.18</v>
      </c>
      <c r="N21" s="247">
        <f t="shared" si="9"/>
        <v>49164.82</v>
      </c>
    </row>
    <row r="22" spans="1:14" ht="34.5" customHeight="1" x14ac:dyDescent="0.45">
      <c r="A22" s="111" t="s">
        <v>272</v>
      </c>
      <c r="B22" s="96" t="s">
        <v>190</v>
      </c>
      <c r="C22" s="78" t="s">
        <v>189</v>
      </c>
      <c r="D22" s="78" t="s">
        <v>204</v>
      </c>
      <c r="E22" s="78" t="s">
        <v>161</v>
      </c>
      <c r="F22" s="78" t="s">
        <v>153</v>
      </c>
      <c r="G22" s="155">
        <v>55000</v>
      </c>
      <c r="H22" s="149">
        <v>2559.6799999999998</v>
      </c>
      <c r="I22" s="150">
        <v>25</v>
      </c>
      <c r="J22" s="150">
        <v>1578.5</v>
      </c>
      <c r="K22" s="150">
        <v>1672</v>
      </c>
      <c r="L22" s="147">
        <v>0</v>
      </c>
      <c r="M22" s="245">
        <f>+H22+I22+J22+K22+L22</f>
        <v>5835.18</v>
      </c>
      <c r="N22" s="247">
        <f t="shared" ref="N22:N24" si="10">+G22-M22</f>
        <v>49164.82</v>
      </c>
    </row>
    <row r="23" spans="1:14" ht="34.5" customHeight="1" x14ac:dyDescent="0.45">
      <c r="A23" s="111" t="s">
        <v>273</v>
      </c>
      <c r="B23" s="95" t="s">
        <v>205</v>
      </c>
      <c r="C23" s="78" t="s">
        <v>169</v>
      </c>
      <c r="D23" s="78" t="s">
        <v>29</v>
      </c>
      <c r="E23" s="78" t="s">
        <v>161</v>
      </c>
      <c r="F23" s="78" t="s">
        <v>154</v>
      </c>
      <c r="G23" s="155">
        <v>55000</v>
      </c>
      <c r="H23" s="149">
        <v>2559.6799999999998</v>
      </c>
      <c r="I23" s="150">
        <v>25</v>
      </c>
      <c r="J23" s="150">
        <v>1578.5</v>
      </c>
      <c r="K23" s="150">
        <v>1672</v>
      </c>
      <c r="L23" s="147">
        <v>0</v>
      </c>
      <c r="M23" s="245">
        <f t="shared" ref="M23:M24" si="11">+H23+I23+J23+K23+L23</f>
        <v>5835.18</v>
      </c>
      <c r="N23" s="247">
        <f t="shared" si="10"/>
        <v>49164.82</v>
      </c>
    </row>
    <row r="24" spans="1:14" ht="34.5" customHeight="1" x14ac:dyDescent="0.45">
      <c r="A24" s="111" t="s">
        <v>274</v>
      </c>
      <c r="B24" s="95" t="s">
        <v>202</v>
      </c>
      <c r="C24" s="78" t="s">
        <v>203</v>
      </c>
      <c r="D24" s="78" t="s">
        <v>430</v>
      </c>
      <c r="E24" s="78" t="s">
        <v>161</v>
      </c>
      <c r="F24" s="78" t="s">
        <v>153</v>
      </c>
      <c r="G24" s="156">
        <v>55000</v>
      </c>
      <c r="H24" s="149">
        <v>2559.6799999999998</v>
      </c>
      <c r="I24" s="150">
        <v>25</v>
      </c>
      <c r="J24" s="150">
        <v>1578.5</v>
      </c>
      <c r="K24" s="150">
        <v>1672</v>
      </c>
      <c r="L24" s="147">
        <v>0</v>
      </c>
      <c r="M24" s="245">
        <f t="shared" si="11"/>
        <v>5835.18</v>
      </c>
      <c r="N24" s="247">
        <f t="shared" si="10"/>
        <v>49164.82</v>
      </c>
    </row>
    <row r="25" spans="1:14" ht="34.5" customHeight="1" x14ac:dyDescent="0.45">
      <c r="A25" s="33">
        <v>17</v>
      </c>
      <c r="B25" s="96" t="s">
        <v>323</v>
      </c>
      <c r="C25" s="78" t="s">
        <v>324</v>
      </c>
      <c r="D25" s="78" t="s">
        <v>23</v>
      </c>
      <c r="E25" s="78" t="s">
        <v>161</v>
      </c>
      <c r="F25" s="78" t="s">
        <v>153</v>
      </c>
      <c r="G25" s="155">
        <v>50000</v>
      </c>
      <c r="H25" s="149">
        <v>1854</v>
      </c>
      <c r="I25" s="150">
        <v>25</v>
      </c>
      <c r="J25" s="150">
        <v>1435</v>
      </c>
      <c r="K25" s="150">
        <v>1520</v>
      </c>
      <c r="L25" s="147">
        <v>0</v>
      </c>
      <c r="M25" s="245">
        <f t="shared" si="0"/>
        <v>4834</v>
      </c>
      <c r="N25" s="247">
        <f t="shared" si="1"/>
        <v>45166</v>
      </c>
    </row>
    <row r="26" spans="1:14" ht="34.5" customHeight="1" x14ac:dyDescent="0.45">
      <c r="A26" s="111" t="s">
        <v>276</v>
      </c>
      <c r="B26" s="95" t="s">
        <v>200</v>
      </c>
      <c r="C26" s="78" t="s">
        <v>201</v>
      </c>
      <c r="D26" s="78" t="s">
        <v>206</v>
      </c>
      <c r="E26" s="78" t="s">
        <v>161</v>
      </c>
      <c r="F26" s="78" t="s">
        <v>154</v>
      </c>
      <c r="G26" s="156">
        <v>50000</v>
      </c>
      <c r="H26" s="149">
        <v>1854</v>
      </c>
      <c r="I26" s="150">
        <v>25</v>
      </c>
      <c r="J26" s="150">
        <v>1435</v>
      </c>
      <c r="K26" s="150">
        <v>1520</v>
      </c>
      <c r="L26" s="147">
        <v>0</v>
      </c>
      <c r="M26" s="245">
        <f t="shared" si="0"/>
        <v>4834</v>
      </c>
      <c r="N26" s="247">
        <f t="shared" si="1"/>
        <v>45166</v>
      </c>
    </row>
    <row r="27" spans="1:14" ht="34.5" customHeight="1" x14ac:dyDescent="0.45">
      <c r="A27" s="111" t="s">
        <v>277</v>
      </c>
      <c r="B27" s="79" t="s">
        <v>35</v>
      </c>
      <c r="C27" s="79" t="s">
        <v>171</v>
      </c>
      <c r="D27" s="79" t="s">
        <v>249</v>
      </c>
      <c r="E27" s="78" t="s">
        <v>161</v>
      </c>
      <c r="F27" s="79" t="s">
        <v>154</v>
      </c>
      <c r="G27" s="155">
        <v>50000</v>
      </c>
      <c r="H27" s="149">
        <v>1854</v>
      </c>
      <c r="I27" s="82">
        <v>25</v>
      </c>
      <c r="J27" s="82">
        <v>1435</v>
      </c>
      <c r="K27" s="82">
        <v>1520</v>
      </c>
      <c r="L27" s="147">
        <v>0</v>
      </c>
      <c r="M27" s="147">
        <f t="shared" ref="M27" si="12">+H27+I27+J27+K27+L27</f>
        <v>4834</v>
      </c>
      <c r="N27" s="247">
        <f t="shared" si="1"/>
        <v>45166</v>
      </c>
    </row>
    <row r="28" spans="1:14" ht="34.5" customHeight="1" x14ac:dyDescent="0.45">
      <c r="A28" s="33">
        <v>20</v>
      </c>
      <c r="B28" s="79" t="s">
        <v>338</v>
      </c>
      <c r="C28" s="79" t="s">
        <v>203</v>
      </c>
      <c r="D28" s="79" t="s">
        <v>393</v>
      </c>
      <c r="E28" s="78" t="s">
        <v>161</v>
      </c>
      <c r="F28" s="79" t="s">
        <v>154</v>
      </c>
      <c r="G28" s="155">
        <v>50000</v>
      </c>
      <c r="H28" s="149">
        <v>1854</v>
      </c>
      <c r="I28" s="82">
        <v>25</v>
      </c>
      <c r="J28" s="82">
        <v>1435</v>
      </c>
      <c r="K28" s="82">
        <v>1520</v>
      </c>
      <c r="L28" s="147">
        <v>0</v>
      </c>
      <c r="M28" s="147">
        <f t="shared" ref="M28:M29" si="13">+H28+I28+J28+K28+L28</f>
        <v>4834</v>
      </c>
      <c r="N28" s="247">
        <f t="shared" ref="N28:N31" si="14">+G28-M28</f>
        <v>45166</v>
      </c>
    </row>
    <row r="29" spans="1:14" ht="34.5" customHeight="1" x14ac:dyDescent="0.45">
      <c r="A29" s="33">
        <v>21</v>
      </c>
      <c r="B29" s="96" t="s">
        <v>340</v>
      </c>
      <c r="C29" s="78" t="s">
        <v>169</v>
      </c>
      <c r="D29" s="78" t="s">
        <v>31</v>
      </c>
      <c r="E29" s="78" t="s">
        <v>161</v>
      </c>
      <c r="F29" s="78" t="s">
        <v>153</v>
      </c>
      <c r="G29" s="155">
        <v>50000</v>
      </c>
      <c r="H29" s="149">
        <v>1566.03</v>
      </c>
      <c r="I29" s="150">
        <v>25</v>
      </c>
      <c r="J29" s="150">
        <v>1435</v>
      </c>
      <c r="K29" s="150">
        <v>1520</v>
      </c>
      <c r="L29" s="147">
        <v>1919.78</v>
      </c>
      <c r="M29" s="245">
        <f t="shared" si="13"/>
        <v>6465.8099999999995</v>
      </c>
      <c r="N29" s="247">
        <f t="shared" si="14"/>
        <v>43534.19</v>
      </c>
    </row>
    <row r="30" spans="1:14" ht="34.5" customHeight="1" x14ac:dyDescent="0.45">
      <c r="A30" s="33">
        <v>22</v>
      </c>
      <c r="B30" s="96" t="s">
        <v>380</v>
      </c>
      <c r="C30" s="78" t="s">
        <v>169</v>
      </c>
      <c r="D30" s="78" t="s">
        <v>31</v>
      </c>
      <c r="E30" s="78" t="s">
        <v>161</v>
      </c>
      <c r="F30" s="78" t="s">
        <v>153</v>
      </c>
      <c r="G30" s="155">
        <v>50000</v>
      </c>
      <c r="H30" s="149">
        <v>1854</v>
      </c>
      <c r="I30" s="150">
        <v>25</v>
      </c>
      <c r="J30" s="150">
        <v>1435</v>
      </c>
      <c r="K30" s="150">
        <v>1520</v>
      </c>
      <c r="L30" s="147">
        <v>0</v>
      </c>
      <c r="M30" s="245">
        <v>4834</v>
      </c>
      <c r="N30" s="247">
        <f t="shared" ref="N30" si="15">+G30-M30</f>
        <v>45166</v>
      </c>
    </row>
    <row r="31" spans="1:14" ht="34.5" customHeight="1" x14ac:dyDescent="0.45">
      <c r="A31" s="33">
        <v>23</v>
      </c>
      <c r="B31" s="96" t="s">
        <v>379</v>
      </c>
      <c r="C31" s="78" t="s">
        <v>189</v>
      </c>
      <c r="D31" s="78" t="s">
        <v>31</v>
      </c>
      <c r="E31" s="78" t="s">
        <v>161</v>
      </c>
      <c r="F31" s="78" t="s">
        <v>153</v>
      </c>
      <c r="G31" s="155">
        <v>50000</v>
      </c>
      <c r="H31" s="149">
        <v>1854</v>
      </c>
      <c r="I31" s="150">
        <v>25</v>
      </c>
      <c r="J31" s="150">
        <v>1435</v>
      </c>
      <c r="K31" s="150">
        <v>1520</v>
      </c>
      <c r="L31" s="147">
        <v>0</v>
      </c>
      <c r="M31" s="245">
        <v>4834</v>
      </c>
      <c r="N31" s="247">
        <f t="shared" si="14"/>
        <v>45166</v>
      </c>
    </row>
    <row r="32" spans="1:14" ht="34.5" customHeight="1" x14ac:dyDescent="0.45">
      <c r="A32" s="111" t="s">
        <v>414</v>
      </c>
      <c r="B32" s="95" t="s">
        <v>350</v>
      </c>
      <c r="C32" s="78" t="s">
        <v>203</v>
      </c>
      <c r="D32" s="78" t="s">
        <v>29</v>
      </c>
      <c r="E32" s="78" t="s">
        <v>161</v>
      </c>
      <c r="F32" s="78" t="s">
        <v>154</v>
      </c>
      <c r="G32" s="155">
        <v>50000</v>
      </c>
      <c r="H32" s="149">
        <v>1854</v>
      </c>
      <c r="I32" s="150">
        <v>25</v>
      </c>
      <c r="J32" s="150">
        <v>1435</v>
      </c>
      <c r="K32" s="150">
        <v>1520</v>
      </c>
      <c r="L32" s="147">
        <v>0</v>
      </c>
      <c r="M32" s="245">
        <v>4834</v>
      </c>
      <c r="N32" s="247">
        <f t="shared" ref="N32:N35" si="16">+G32-M32</f>
        <v>45166</v>
      </c>
    </row>
    <row r="33" spans="1:14" ht="34.5" customHeight="1" x14ac:dyDescent="0.45">
      <c r="A33" s="33">
        <v>25</v>
      </c>
      <c r="B33" s="96" t="s">
        <v>376</v>
      </c>
      <c r="C33" s="78" t="s">
        <v>189</v>
      </c>
      <c r="D33" s="78" t="s">
        <v>31</v>
      </c>
      <c r="E33" s="78" t="s">
        <v>161</v>
      </c>
      <c r="F33" s="78" t="s">
        <v>153</v>
      </c>
      <c r="G33" s="155">
        <v>50000</v>
      </c>
      <c r="H33" s="149">
        <v>1854</v>
      </c>
      <c r="I33" s="150">
        <v>25</v>
      </c>
      <c r="J33" s="150">
        <v>1435</v>
      </c>
      <c r="K33" s="150">
        <v>1520</v>
      </c>
      <c r="L33" s="147">
        <v>0</v>
      </c>
      <c r="M33" s="245">
        <f t="shared" ref="M33:M35" si="17">+H33+I33+J33+K33+L33</f>
        <v>4834</v>
      </c>
      <c r="N33" s="247">
        <f t="shared" si="16"/>
        <v>45166</v>
      </c>
    </row>
    <row r="34" spans="1:14" ht="34.5" customHeight="1" x14ac:dyDescent="0.45">
      <c r="A34" s="33">
        <v>26</v>
      </c>
      <c r="B34" s="96" t="s">
        <v>412</v>
      </c>
      <c r="C34" s="78" t="s">
        <v>189</v>
      </c>
      <c r="D34" s="78" t="s">
        <v>31</v>
      </c>
      <c r="E34" s="78" t="s">
        <v>161</v>
      </c>
      <c r="F34" s="78" t="s">
        <v>153</v>
      </c>
      <c r="G34" s="155">
        <v>50000</v>
      </c>
      <c r="H34" s="149">
        <v>1854</v>
      </c>
      <c r="I34" s="150">
        <v>25</v>
      </c>
      <c r="J34" s="150">
        <v>1435</v>
      </c>
      <c r="K34" s="150">
        <v>1520</v>
      </c>
      <c r="L34" s="147">
        <v>0</v>
      </c>
      <c r="M34" s="245">
        <f t="shared" si="17"/>
        <v>4834</v>
      </c>
      <c r="N34" s="247">
        <f t="shared" si="16"/>
        <v>45166</v>
      </c>
    </row>
    <row r="35" spans="1:14" ht="34.5" customHeight="1" x14ac:dyDescent="0.45">
      <c r="A35" s="33">
        <v>27</v>
      </c>
      <c r="B35" s="96" t="s">
        <v>381</v>
      </c>
      <c r="C35" s="78" t="s">
        <v>189</v>
      </c>
      <c r="D35" s="78" t="s">
        <v>133</v>
      </c>
      <c r="E35" s="78" t="s">
        <v>161</v>
      </c>
      <c r="F35" s="78" t="s">
        <v>153</v>
      </c>
      <c r="G35" s="155">
        <v>45000</v>
      </c>
      <c r="H35" s="149">
        <v>1148.33</v>
      </c>
      <c r="I35" s="150">
        <v>25</v>
      </c>
      <c r="J35" s="150">
        <v>1291.5</v>
      </c>
      <c r="K35" s="150">
        <v>1368</v>
      </c>
      <c r="L35" s="147">
        <v>0</v>
      </c>
      <c r="M35" s="245">
        <f t="shared" si="17"/>
        <v>3832.83</v>
      </c>
      <c r="N35" s="247">
        <f t="shared" si="16"/>
        <v>41167.17</v>
      </c>
    </row>
    <row r="36" spans="1:14" ht="34.5" customHeight="1" x14ac:dyDescent="0.45">
      <c r="A36" s="33">
        <v>28</v>
      </c>
      <c r="B36" s="96" t="s">
        <v>34</v>
      </c>
      <c r="C36" s="78" t="s">
        <v>189</v>
      </c>
      <c r="D36" s="78" t="s">
        <v>194</v>
      </c>
      <c r="E36" s="78" t="s">
        <v>161</v>
      </c>
      <c r="F36" s="78" t="s">
        <v>153</v>
      </c>
      <c r="G36" s="155">
        <v>45000</v>
      </c>
      <c r="H36" s="149">
        <v>1148.33</v>
      </c>
      <c r="I36" s="150">
        <v>25</v>
      </c>
      <c r="J36" s="150">
        <v>1291.5</v>
      </c>
      <c r="K36" s="150">
        <v>1368</v>
      </c>
      <c r="L36" s="147">
        <v>0</v>
      </c>
      <c r="M36" s="245">
        <f t="shared" si="0"/>
        <v>3832.83</v>
      </c>
      <c r="N36" s="247">
        <f t="shared" ref="N36:N39" si="18">+G36-M36</f>
        <v>41167.17</v>
      </c>
    </row>
    <row r="37" spans="1:14" ht="34.5" customHeight="1" x14ac:dyDescent="0.45">
      <c r="A37" s="33">
        <v>29</v>
      </c>
      <c r="B37" s="101" t="s">
        <v>52</v>
      </c>
      <c r="C37" s="101" t="s">
        <v>166</v>
      </c>
      <c r="D37" s="101" t="s">
        <v>244</v>
      </c>
      <c r="E37" s="78" t="s">
        <v>161</v>
      </c>
      <c r="F37" s="78" t="s">
        <v>153</v>
      </c>
      <c r="G37" s="157">
        <v>45000</v>
      </c>
      <c r="H37" s="149">
        <v>1148.33</v>
      </c>
      <c r="I37" s="150">
        <v>25</v>
      </c>
      <c r="J37" s="150">
        <v>1291.5</v>
      </c>
      <c r="K37" s="150">
        <v>1368</v>
      </c>
      <c r="L37" s="147">
        <v>0</v>
      </c>
      <c r="M37" s="245">
        <f t="shared" ref="M37" si="19">+H37+I37+J37+K37+L37</f>
        <v>3832.83</v>
      </c>
      <c r="N37" s="247">
        <f t="shared" si="18"/>
        <v>41167.17</v>
      </c>
    </row>
    <row r="38" spans="1:14" ht="34.5" customHeight="1" x14ac:dyDescent="0.45">
      <c r="A38" s="33">
        <v>30</v>
      </c>
      <c r="B38" s="96" t="s">
        <v>238</v>
      </c>
      <c r="C38" s="78" t="s">
        <v>239</v>
      </c>
      <c r="D38" s="78" t="s">
        <v>40</v>
      </c>
      <c r="E38" s="78" t="s">
        <v>161</v>
      </c>
      <c r="F38" s="78" t="s">
        <v>153</v>
      </c>
      <c r="G38" s="155">
        <v>45000</v>
      </c>
      <c r="H38" s="149">
        <v>1148.33</v>
      </c>
      <c r="I38" s="150">
        <v>25</v>
      </c>
      <c r="J38" s="150">
        <v>1291.5</v>
      </c>
      <c r="K38" s="150">
        <v>1368</v>
      </c>
      <c r="L38" s="147">
        <v>0</v>
      </c>
      <c r="M38" s="245">
        <f>+H38+I38+J38+K38+L38</f>
        <v>3832.83</v>
      </c>
      <c r="N38" s="247">
        <f t="shared" ref="N38" si="20">+G38-M38</f>
        <v>41167.17</v>
      </c>
    </row>
    <row r="39" spans="1:14" ht="34.5" customHeight="1" x14ac:dyDescent="0.45">
      <c r="A39" s="111" t="s">
        <v>371</v>
      </c>
      <c r="B39" s="96" t="s">
        <v>369</v>
      </c>
      <c r="C39" s="101" t="s">
        <v>166</v>
      </c>
      <c r="D39" s="78" t="s">
        <v>370</v>
      </c>
      <c r="E39" s="78" t="s">
        <v>161</v>
      </c>
      <c r="F39" s="78" t="s">
        <v>153</v>
      </c>
      <c r="G39" s="155">
        <v>45000</v>
      </c>
      <c r="H39" s="149">
        <v>1148.33</v>
      </c>
      <c r="I39" s="150">
        <v>25</v>
      </c>
      <c r="J39" s="150">
        <v>1291.5</v>
      </c>
      <c r="K39" s="150">
        <v>1368</v>
      </c>
      <c r="L39" s="147">
        <v>0</v>
      </c>
      <c r="M39" s="245">
        <f>+H39+I39+J39+K39+L39</f>
        <v>3832.83</v>
      </c>
      <c r="N39" s="247">
        <f t="shared" si="18"/>
        <v>41167.17</v>
      </c>
    </row>
    <row r="40" spans="1:14" ht="34.5" customHeight="1" x14ac:dyDescent="0.45">
      <c r="A40" s="111" t="s">
        <v>431</v>
      </c>
      <c r="B40" s="95" t="s">
        <v>377</v>
      </c>
      <c r="C40" s="78" t="s">
        <v>245</v>
      </c>
      <c r="D40" s="78" t="s">
        <v>29</v>
      </c>
      <c r="E40" s="78" t="s">
        <v>161</v>
      </c>
      <c r="F40" s="78" t="s">
        <v>153</v>
      </c>
      <c r="G40" s="155">
        <v>45000</v>
      </c>
      <c r="H40" s="149">
        <v>1148.33</v>
      </c>
      <c r="I40" s="150">
        <v>25</v>
      </c>
      <c r="J40" s="150">
        <v>1291.5</v>
      </c>
      <c r="K40" s="150">
        <v>1368</v>
      </c>
      <c r="L40" s="147">
        <v>0</v>
      </c>
      <c r="M40" s="245">
        <f t="shared" ref="M40" si="21">+H40+I40+J40+K40+L40</f>
        <v>3832.83</v>
      </c>
      <c r="N40" s="247">
        <f t="shared" ref="N40" si="22">+G40-M40</f>
        <v>41167.17</v>
      </c>
    </row>
    <row r="41" spans="1:14" ht="34.5" customHeight="1" x14ac:dyDescent="0.45">
      <c r="A41" s="33">
        <v>33</v>
      </c>
      <c r="B41" s="95" t="s">
        <v>160</v>
      </c>
      <c r="C41" s="78" t="s">
        <v>173</v>
      </c>
      <c r="D41" s="78" t="s">
        <v>149</v>
      </c>
      <c r="E41" s="78" t="s">
        <v>161</v>
      </c>
      <c r="F41" s="78" t="s">
        <v>153</v>
      </c>
      <c r="G41" s="155">
        <v>45000</v>
      </c>
      <c r="H41" s="149">
        <v>1148.33</v>
      </c>
      <c r="I41" s="150">
        <v>25</v>
      </c>
      <c r="J41" s="150">
        <v>1291.5</v>
      </c>
      <c r="K41" s="150">
        <v>1368</v>
      </c>
      <c r="L41" s="147">
        <v>0</v>
      </c>
      <c r="M41" s="245">
        <f t="shared" ref="M41:M43" si="23">+H41+I41+J41+K41+L41</f>
        <v>3832.83</v>
      </c>
      <c r="N41" s="247">
        <f t="shared" ref="N41:N43" si="24">+G41-M41</f>
        <v>41167.17</v>
      </c>
    </row>
    <row r="42" spans="1:14" ht="34.5" customHeight="1" x14ac:dyDescent="0.45">
      <c r="A42" s="33">
        <v>34</v>
      </c>
      <c r="B42" s="97" t="s">
        <v>328</v>
      </c>
      <c r="C42" s="78" t="s">
        <v>189</v>
      </c>
      <c r="D42" s="78" t="s">
        <v>133</v>
      </c>
      <c r="E42" s="78" t="s">
        <v>161</v>
      </c>
      <c r="F42" s="78" t="s">
        <v>154</v>
      </c>
      <c r="G42" s="155">
        <v>45000</v>
      </c>
      <c r="H42" s="149">
        <v>1148.33</v>
      </c>
      <c r="I42" s="150">
        <v>25</v>
      </c>
      <c r="J42" s="150">
        <v>1291.5</v>
      </c>
      <c r="K42" s="150">
        <v>1368</v>
      </c>
      <c r="L42" s="147">
        <v>0</v>
      </c>
      <c r="M42" s="245">
        <f t="shared" si="23"/>
        <v>3832.83</v>
      </c>
      <c r="N42" s="247">
        <f t="shared" si="24"/>
        <v>41167.17</v>
      </c>
    </row>
    <row r="43" spans="1:14" ht="34.5" customHeight="1" x14ac:dyDescent="0.45">
      <c r="A43" s="33">
        <v>35</v>
      </c>
      <c r="B43" s="97" t="s">
        <v>415</v>
      </c>
      <c r="C43" s="78" t="s">
        <v>416</v>
      </c>
      <c r="D43" s="78" t="s">
        <v>286</v>
      </c>
      <c r="E43" s="78" t="s">
        <v>161</v>
      </c>
      <c r="F43" s="78" t="s">
        <v>154</v>
      </c>
      <c r="G43" s="155">
        <v>45000</v>
      </c>
      <c r="H43" s="149">
        <v>1148.33</v>
      </c>
      <c r="I43" s="150">
        <v>25</v>
      </c>
      <c r="J43" s="150">
        <v>1291.5</v>
      </c>
      <c r="K43" s="150">
        <v>1368</v>
      </c>
      <c r="L43" s="147">
        <v>0</v>
      </c>
      <c r="M43" s="245">
        <f t="shared" si="23"/>
        <v>3832.83</v>
      </c>
      <c r="N43" s="247">
        <f t="shared" si="24"/>
        <v>41167.17</v>
      </c>
    </row>
    <row r="44" spans="1:14" ht="34.5" customHeight="1" x14ac:dyDescent="0.45">
      <c r="A44" s="33">
        <v>36</v>
      </c>
      <c r="B44" s="95" t="s">
        <v>329</v>
      </c>
      <c r="C44" s="78" t="s">
        <v>189</v>
      </c>
      <c r="D44" s="78" t="s">
        <v>133</v>
      </c>
      <c r="E44" s="78" t="s">
        <v>161</v>
      </c>
      <c r="F44" s="78" t="s">
        <v>154</v>
      </c>
      <c r="G44" s="156">
        <v>40000</v>
      </c>
      <c r="H44" s="149">
        <v>442.65</v>
      </c>
      <c r="I44" s="150">
        <v>25</v>
      </c>
      <c r="J44" s="150">
        <v>1148</v>
      </c>
      <c r="K44" s="150">
        <v>1216</v>
      </c>
      <c r="L44" s="147">
        <v>0</v>
      </c>
      <c r="M44" s="245">
        <f t="shared" ref="M44" si="25">+H44+I44+J44+K44+L44</f>
        <v>2831.65</v>
      </c>
      <c r="N44" s="247">
        <f t="shared" ref="N44" si="26">+G44-M44</f>
        <v>37168.35</v>
      </c>
    </row>
    <row r="45" spans="1:14" ht="34.5" customHeight="1" x14ac:dyDescent="0.45">
      <c r="A45" s="33">
        <v>37</v>
      </c>
      <c r="B45" s="95" t="s">
        <v>224</v>
      </c>
      <c r="C45" s="78" t="s">
        <v>172</v>
      </c>
      <c r="D45" s="78" t="s">
        <v>204</v>
      </c>
      <c r="E45" s="78" t="s">
        <v>161</v>
      </c>
      <c r="F45" s="78" t="s">
        <v>153</v>
      </c>
      <c r="G45" s="156">
        <v>40000</v>
      </c>
      <c r="H45" s="149">
        <v>442.65</v>
      </c>
      <c r="I45" s="150">
        <v>25</v>
      </c>
      <c r="J45" s="150">
        <v>1148</v>
      </c>
      <c r="K45" s="150">
        <v>1216</v>
      </c>
      <c r="L45" s="147">
        <v>0</v>
      </c>
      <c r="M45" s="245">
        <f t="shared" ref="M45:M49" si="27">+H45+I45+J45+K45+L45</f>
        <v>2831.65</v>
      </c>
      <c r="N45" s="247">
        <f t="shared" ref="N45:N49" si="28">+G45-M45</f>
        <v>37168.35</v>
      </c>
    </row>
    <row r="46" spans="1:14" ht="34.5" customHeight="1" x14ac:dyDescent="0.45">
      <c r="A46" s="111" t="s">
        <v>432</v>
      </c>
      <c r="B46" s="95" t="s">
        <v>304</v>
      </c>
      <c r="C46" s="77" t="s">
        <v>242</v>
      </c>
      <c r="D46" s="78" t="s">
        <v>133</v>
      </c>
      <c r="E46" s="78" t="s">
        <v>161</v>
      </c>
      <c r="F46" s="78" t="s">
        <v>154</v>
      </c>
      <c r="G46" s="155">
        <v>40000</v>
      </c>
      <c r="H46" s="149">
        <v>442.65</v>
      </c>
      <c r="I46" s="150">
        <v>25</v>
      </c>
      <c r="J46" s="150">
        <v>1148</v>
      </c>
      <c r="K46" s="150">
        <v>1216</v>
      </c>
      <c r="L46" s="147">
        <v>0</v>
      </c>
      <c r="M46" s="245">
        <f t="shared" si="27"/>
        <v>2831.65</v>
      </c>
      <c r="N46" s="247">
        <f t="shared" si="28"/>
        <v>37168.35</v>
      </c>
    </row>
    <row r="47" spans="1:14" ht="34.5" customHeight="1" x14ac:dyDescent="0.45">
      <c r="A47" s="33">
        <v>39</v>
      </c>
      <c r="B47" s="95" t="s">
        <v>319</v>
      </c>
      <c r="C47" s="78" t="s">
        <v>169</v>
      </c>
      <c r="D47" s="78" t="s">
        <v>133</v>
      </c>
      <c r="E47" s="78" t="s">
        <v>161</v>
      </c>
      <c r="F47" s="78" t="s">
        <v>154</v>
      </c>
      <c r="G47" s="155">
        <v>40000</v>
      </c>
      <c r="H47" s="149">
        <v>442.65</v>
      </c>
      <c r="I47" s="150">
        <v>25</v>
      </c>
      <c r="J47" s="150">
        <v>1148</v>
      </c>
      <c r="K47" s="150">
        <v>1216</v>
      </c>
      <c r="L47" s="147">
        <v>0</v>
      </c>
      <c r="M47" s="245">
        <f t="shared" ref="M47" si="29">+H47+I47+J47+K47+L47</f>
        <v>2831.65</v>
      </c>
      <c r="N47" s="247">
        <f t="shared" ref="N47" si="30">+G47-M47</f>
        <v>37168.35</v>
      </c>
    </row>
    <row r="48" spans="1:14" ht="34.5" customHeight="1" x14ac:dyDescent="0.45">
      <c r="A48" s="33">
        <v>40</v>
      </c>
      <c r="B48" s="95" t="s">
        <v>413</v>
      </c>
      <c r="C48" s="78" t="s">
        <v>189</v>
      </c>
      <c r="D48" s="78" t="s">
        <v>133</v>
      </c>
      <c r="E48" s="78" t="s">
        <v>161</v>
      </c>
      <c r="F48" s="78" t="s">
        <v>154</v>
      </c>
      <c r="G48" s="155">
        <v>40000</v>
      </c>
      <c r="H48" s="149">
        <v>442.65</v>
      </c>
      <c r="I48" s="150">
        <v>25</v>
      </c>
      <c r="J48" s="150">
        <v>1148</v>
      </c>
      <c r="K48" s="150">
        <v>1216</v>
      </c>
      <c r="L48" s="147">
        <v>0</v>
      </c>
      <c r="M48" s="245">
        <f t="shared" ref="M48" si="31">+H48+I48+J48+K48+L48</f>
        <v>2831.65</v>
      </c>
      <c r="N48" s="247">
        <f t="shared" ref="N48" si="32">+G48-M48</f>
        <v>37168.35</v>
      </c>
    </row>
    <row r="49" spans="1:14" ht="34.5" customHeight="1" x14ac:dyDescent="0.45">
      <c r="A49" s="111" t="s">
        <v>433</v>
      </c>
      <c r="B49" s="95" t="s">
        <v>284</v>
      </c>
      <c r="C49" s="78" t="s">
        <v>285</v>
      </c>
      <c r="D49" s="78" t="s">
        <v>286</v>
      </c>
      <c r="E49" s="78" t="s">
        <v>161</v>
      </c>
      <c r="F49" s="78" t="s">
        <v>154</v>
      </c>
      <c r="G49" s="155">
        <v>40000</v>
      </c>
      <c r="H49" s="149">
        <v>154.68</v>
      </c>
      <c r="I49" s="150">
        <v>25</v>
      </c>
      <c r="J49" s="150">
        <v>1148</v>
      </c>
      <c r="K49" s="150">
        <v>1216</v>
      </c>
      <c r="L49" s="146">
        <v>1919.78</v>
      </c>
      <c r="M49" s="245">
        <f t="shared" si="27"/>
        <v>4463.46</v>
      </c>
      <c r="N49" s="247">
        <f t="shared" si="28"/>
        <v>35536.54</v>
      </c>
    </row>
    <row r="50" spans="1:14" ht="34.5" customHeight="1" x14ac:dyDescent="0.45">
      <c r="A50" s="33">
        <v>42</v>
      </c>
      <c r="B50" s="95" t="s">
        <v>165</v>
      </c>
      <c r="C50" s="78" t="s">
        <v>173</v>
      </c>
      <c r="D50" s="78" t="s">
        <v>325</v>
      </c>
      <c r="E50" s="78" t="s">
        <v>161</v>
      </c>
      <c r="F50" s="78" t="s">
        <v>153</v>
      </c>
      <c r="G50" s="157">
        <v>35000</v>
      </c>
      <c r="H50" s="150">
        <v>0</v>
      </c>
      <c r="I50" s="150">
        <v>25</v>
      </c>
      <c r="J50" s="150">
        <v>1004.5</v>
      </c>
      <c r="K50" s="150">
        <v>1064</v>
      </c>
      <c r="L50" s="147">
        <v>0</v>
      </c>
      <c r="M50" s="245">
        <f t="shared" si="0"/>
        <v>2093.5</v>
      </c>
      <c r="N50" s="247">
        <f t="shared" ref="N50" si="33">+G50-M50</f>
        <v>32906.5</v>
      </c>
    </row>
    <row r="51" spans="1:14" ht="46.5" customHeight="1" x14ac:dyDescent="0.45">
      <c r="A51" s="255" t="s">
        <v>157</v>
      </c>
      <c r="B51" s="256"/>
      <c r="C51" s="256"/>
      <c r="D51" s="256"/>
      <c r="E51" s="256"/>
      <c r="F51" s="256"/>
      <c r="G51" s="158">
        <f t="shared" ref="G51:N51" si="34">SUM(G9:G50)</f>
        <v>2405000</v>
      </c>
      <c r="H51" s="151">
        <f t="shared" si="34"/>
        <v>143994.99999999983</v>
      </c>
      <c r="I51" s="151">
        <f t="shared" si="34"/>
        <v>1050</v>
      </c>
      <c r="J51" s="151">
        <f t="shared" si="34"/>
        <v>69023.5</v>
      </c>
      <c r="K51" s="151">
        <f t="shared" si="34"/>
        <v>73112</v>
      </c>
      <c r="L51" s="151">
        <f t="shared" si="34"/>
        <v>14298.54</v>
      </c>
      <c r="M51" s="148">
        <f>SUM(M9:M50)</f>
        <v>301479.0400000001</v>
      </c>
      <c r="N51" s="148">
        <f t="shared" si="34"/>
        <v>2103520.9599999995</v>
      </c>
    </row>
    <row r="52" spans="1:14" ht="46.5" customHeight="1" x14ac:dyDescent="0.3">
      <c r="H52" s="216"/>
      <c r="I52" s="213"/>
    </row>
    <row r="53" spans="1:14" ht="46.5" customHeight="1" x14ac:dyDescent="0.5">
      <c r="A53" s="36"/>
      <c r="B53" s="86" t="s">
        <v>77</v>
      </c>
      <c r="C53" s="87"/>
      <c r="D53" s="87"/>
      <c r="E53" s="87"/>
      <c r="F53" s="87"/>
      <c r="G53" s="159"/>
      <c r="H53" s="88" t="s">
        <v>78</v>
      </c>
      <c r="I53" s="88"/>
      <c r="J53" s="88"/>
      <c r="K53" s="89"/>
      <c r="L53" s="90"/>
      <c r="M53" s="85"/>
      <c r="N53" s="35"/>
    </row>
    <row r="54" spans="1:14" ht="33.75" customHeight="1" x14ac:dyDescent="0.5">
      <c r="A54" s="36"/>
      <c r="B54" s="86" t="s">
        <v>158</v>
      </c>
      <c r="C54" s="87"/>
      <c r="D54" s="87"/>
      <c r="E54" s="87"/>
      <c r="F54" s="87"/>
      <c r="G54" s="159"/>
      <c r="H54" s="88" t="s">
        <v>79</v>
      </c>
      <c r="I54" s="88"/>
      <c r="J54" s="89"/>
      <c r="K54" s="88"/>
      <c r="L54" s="90"/>
      <c r="M54" s="85"/>
      <c r="N54" s="35"/>
    </row>
    <row r="55" spans="1:14" ht="46.5" customHeight="1" x14ac:dyDescent="0.45">
      <c r="A55" s="36"/>
      <c r="B55" s="51"/>
      <c r="C55" s="38"/>
      <c r="D55" s="38"/>
      <c r="E55" s="38"/>
      <c r="F55" s="38"/>
      <c r="G55" s="160"/>
      <c r="H55" s="39"/>
      <c r="I55" s="39"/>
      <c r="J55" s="39"/>
      <c r="K55" s="40"/>
      <c r="L55" s="40"/>
      <c r="M55" s="40"/>
      <c r="N55" s="35"/>
    </row>
    <row r="56" spans="1:14" ht="46.5" customHeight="1" x14ac:dyDescent="0.45">
      <c r="A56" s="36"/>
      <c r="B56" s="51"/>
      <c r="C56" s="38"/>
      <c r="D56" s="38"/>
      <c r="E56" s="38"/>
      <c r="F56" s="38"/>
      <c r="G56" s="160"/>
      <c r="H56" s="40"/>
      <c r="I56" s="40"/>
      <c r="J56" s="40"/>
      <c r="K56" s="40"/>
      <c r="L56" s="40"/>
      <c r="M56" s="40"/>
      <c r="N56" s="35"/>
    </row>
    <row r="57" spans="1:14" ht="46.5" customHeight="1" x14ac:dyDescent="0.45">
      <c r="A57" s="36"/>
      <c r="B57" s="51"/>
      <c r="C57" s="38"/>
      <c r="D57" s="38"/>
      <c r="E57" s="38"/>
      <c r="F57" s="38"/>
      <c r="G57" s="160"/>
      <c r="H57" s="40"/>
      <c r="I57" s="40"/>
      <c r="J57" s="40"/>
      <c r="K57" s="40"/>
      <c r="L57" s="40"/>
      <c r="M57" s="40"/>
      <c r="N57" s="35"/>
    </row>
    <row r="58" spans="1:14" ht="46.5" customHeight="1" x14ac:dyDescent="0.4">
      <c r="A58" s="36"/>
      <c r="B58" s="50"/>
      <c r="C58" s="34"/>
      <c r="D58" s="34"/>
      <c r="E58" s="34"/>
      <c r="F58" s="34"/>
      <c r="G58" s="161"/>
      <c r="H58" s="35"/>
      <c r="I58" s="35"/>
      <c r="J58" s="35"/>
      <c r="K58" s="35"/>
      <c r="L58" s="35"/>
      <c r="M58" s="35"/>
      <c r="N58" s="35"/>
    </row>
    <row r="59" spans="1:14" ht="46.5" customHeight="1" x14ac:dyDescent="0.45">
      <c r="A59" s="100"/>
      <c r="B59" s="52"/>
      <c r="C59" s="41"/>
      <c r="D59" s="41"/>
      <c r="E59" s="41"/>
      <c r="F59" s="41"/>
      <c r="G59" s="162"/>
      <c r="H59" s="42"/>
      <c r="I59" s="42"/>
      <c r="J59" s="42"/>
      <c r="K59" s="42"/>
      <c r="L59" s="114"/>
      <c r="M59" s="114"/>
      <c r="N59" s="114"/>
    </row>
    <row r="60" spans="1:14" ht="46.5" customHeight="1" x14ac:dyDescent="0.45">
      <c r="A60" s="100"/>
      <c r="B60" s="52"/>
      <c r="C60" s="41"/>
      <c r="D60" s="41"/>
      <c r="E60" s="41"/>
      <c r="F60" s="41"/>
      <c r="G60" s="162"/>
      <c r="H60" s="42"/>
      <c r="I60" s="42"/>
      <c r="J60" s="42"/>
      <c r="K60" s="42"/>
      <c r="L60" s="114"/>
      <c r="M60" s="114"/>
      <c r="N60" s="114"/>
    </row>
  </sheetData>
  <sortState xmlns:xlrd2="http://schemas.microsoft.com/office/spreadsheetml/2017/richdata2" ref="A9:N50">
    <sortCondition descending="1" ref="G9:G50"/>
  </sortState>
  <mergeCells count="6">
    <mergeCell ref="A51:F51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view="pageBreakPreview" topLeftCell="D1" zoomScale="73" zoomScaleNormal="59" zoomScaleSheetLayoutView="73" zoomScalePageLayoutView="39" workbookViewId="0">
      <selection activeCell="A4" sqref="A4:N4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8" customWidth="1"/>
    <col min="8" max="8" width="30" style="62" customWidth="1"/>
    <col min="9" max="9" width="28" style="128" customWidth="1"/>
    <col min="10" max="10" width="24.5703125" style="62" customWidth="1"/>
    <col min="11" max="11" width="32.5703125" style="62" customWidth="1"/>
    <col min="12" max="12" width="28.5703125" style="62" customWidth="1"/>
    <col min="13" max="13" width="25" style="62" customWidth="1"/>
    <col min="14" max="14" width="37" style="62" customWidth="1"/>
  </cols>
  <sheetData>
    <row r="1" spans="1:14" s="1" customFormat="1" ht="33" customHeight="1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13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1"/>
      <c r="H2" s="54"/>
      <c r="I2" s="121"/>
      <c r="J2" s="54"/>
      <c r="K2" s="54"/>
      <c r="L2" s="54"/>
      <c r="M2" s="54"/>
      <c r="N2" s="54"/>
    </row>
    <row r="3" spans="1:14" s="1" customFormat="1" ht="30" customHeight="1" x14ac:dyDescent="0.5">
      <c r="A3" s="257" t="s">
        <v>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4" s="1" customFormat="1" ht="29.25" customHeight="1" x14ac:dyDescent="0.5">
      <c r="A4" s="259" t="s">
        <v>438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s="1" customFormat="1" ht="25.5" customHeight="1" x14ac:dyDescent="0.5">
      <c r="A5" s="257" t="s">
        <v>181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1:14" s="1" customFormat="1" ht="6" customHeight="1" x14ac:dyDescent="0.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152</v>
      </c>
      <c r="G7" s="134" t="s">
        <v>156</v>
      </c>
      <c r="H7" s="135" t="s">
        <v>6</v>
      </c>
      <c r="I7" s="55" t="s">
        <v>7</v>
      </c>
      <c r="J7" s="135" t="s">
        <v>8</v>
      </c>
      <c r="K7" s="134" t="s">
        <v>9</v>
      </c>
      <c r="L7" s="134" t="s">
        <v>10</v>
      </c>
      <c r="M7" s="134" t="s">
        <v>11</v>
      </c>
      <c r="N7" s="135" t="s">
        <v>12</v>
      </c>
    </row>
    <row r="8" spans="1:14" s="8" customFormat="1" ht="39" customHeight="1" x14ac:dyDescent="0.45">
      <c r="A8" s="9">
        <v>1</v>
      </c>
      <c r="B8" s="79" t="s">
        <v>87</v>
      </c>
      <c r="C8" s="79" t="s">
        <v>243</v>
      </c>
      <c r="D8" s="79" t="s">
        <v>330</v>
      </c>
      <c r="E8" s="79" t="s">
        <v>24</v>
      </c>
      <c r="F8" s="11" t="s">
        <v>154</v>
      </c>
      <c r="G8" s="56">
        <v>90000</v>
      </c>
      <c r="H8" s="56">
        <v>9753.19</v>
      </c>
      <c r="I8" s="56">
        <v>25</v>
      </c>
      <c r="J8" s="56">
        <v>2583</v>
      </c>
      <c r="K8" s="56">
        <v>2736</v>
      </c>
      <c r="L8" s="248">
        <v>3333.32</v>
      </c>
      <c r="M8" s="56">
        <f t="shared" ref="M8:M9" si="0">+H8+I8+J8+K8+L8</f>
        <v>18430.510000000002</v>
      </c>
      <c r="N8" s="56">
        <f t="shared" ref="N8:N9" si="1">+G8-M8</f>
        <v>71569.489999999991</v>
      </c>
    </row>
    <row r="9" spans="1:14" ht="39" customHeight="1" x14ac:dyDescent="0.45">
      <c r="A9" s="9">
        <v>2</v>
      </c>
      <c r="B9" s="79" t="s">
        <v>94</v>
      </c>
      <c r="C9" s="79" t="s">
        <v>186</v>
      </c>
      <c r="D9" s="79" t="s">
        <v>346</v>
      </c>
      <c r="E9" s="79" t="s">
        <v>24</v>
      </c>
      <c r="F9" s="11" t="s">
        <v>154</v>
      </c>
      <c r="G9" s="56">
        <v>80000</v>
      </c>
      <c r="H9" s="56">
        <v>7400.94</v>
      </c>
      <c r="I9" s="56">
        <v>25</v>
      </c>
      <c r="J9" s="56">
        <v>2296</v>
      </c>
      <c r="K9" s="56">
        <v>2432</v>
      </c>
      <c r="L9" s="207">
        <v>0</v>
      </c>
      <c r="M9" s="56">
        <f t="shared" si="0"/>
        <v>12153.939999999999</v>
      </c>
      <c r="N9" s="56">
        <f t="shared" si="1"/>
        <v>67846.06</v>
      </c>
    </row>
    <row r="10" spans="1:14" ht="39" customHeight="1" x14ac:dyDescent="0.45">
      <c r="A10" s="9">
        <v>3</v>
      </c>
      <c r="B10" s="79" t="s">
        <v>88</v>
      </c>
      <c r="C10" s="79" t="s">
        <v>172</v>
      </c>
      <c r="D10" s="79" t="s">
        <v>23</v>
      </c>
      <c r="E10" s="79" t="s">
        <v>24</v>
      </c>
      <c r="F10" s="11" t="s">
        <v>153</v>
      </c>
      <c r="G10" s="56">
        <v>75000</v>
      </c>
      <c r="H10" s="56">
        <v>6309.35</v>
      </c>
      <c r="I10" s="145">
        <v>25</v>
      </c>
      <c r="J10" s="56">
        <v>2152.5</v>
      </c>
      <c r="K10" s="56">
        <v>2280</v>
      </c>
      <c r="L10" s="248">
        <v>7240.05</v>
      </c>
      <c r="M10" s="56">
        <f t="shared" ref="M10:M11" si="2">+H10+I10+J10+K10+L10</f>
        <v>18006.900000000001</v>
      </c>
      <c r="N10" s="56">
        <f t="shared" ref="N10:N11" si="3">+G10-M10</f>
        <v>56993.1</v>
      </c>
    </row>
    <row r="11" spans="1:14" s="4" customFormat="1" ht="39" customHeight="1" x14ac:dyDescent="0.45">
      <c r="A11" s="9">
        <v>4</v>
      </c>
      <c r="B11" s="79" t="s">
        <v>212</v>
      </c>
      <c r="C11" s="79" t="s">
        <v>246</v>
      </c>
      <c r="D11" s="79" t="s">
        <v>23</v>
      </c>
      <c r="E11" s="79" t="s">
        <v>18</v>
      </c>
      <c r="F11" s="11" t="s">
        <v>153</v>
      </c>
      <c r="G11" s="56">
        <v>65000</v>
      </c>
      <c r="H11" s="56">
        <v>4427.55</v>
      </c>
      <c r="I11" s="56">
        <v>25</v>
      </c>
      <c r="J11" s="56">
        <v>1865.5</v>
      </c>
      <c r="K11" s="56">
        <v>1976</v>
      </c>
      <c r="L11" s="207">
        <v>0</v>
      </c>
      <c r="M11" s="56">
        <f t="shared" si="2"/>
        <v>8294.0499999999993</v>
      </c>
      <c r="N11" s="56">
        <f t="shared" si="3"/>
        <v>56705.95</v>
      </c>
    </row>
    <row r="12" spans="1:14" s="4" customFormat="1" ht="39.75" customHeight="1" x14ac:dyDescent="0.45">
      <c r="A12" s="9">
        <v>5</v>
      </c>
      <c r="B12" s="11" t="s">
        <v>83</v>
      </c>
      <c r="C12" s="11" t="s">
        <v>186</v>
      </c>
      <c r="D12" s="11" t="s">
        <v>84</v>
      </c>
      <c r="E12" s="11" t="s">
        <v>18</v>
      </c>
      <c r="F12" s="11" t="s">
        <v>154</v>
      </c>
      <c r="G12" s="56">
        <v>60000</v>
      </c>
      <c r="H12" s="56">
        <v>3486.65</v>
      </c>
      <c r="I12" s="56">
        <v>25</v>
      </c>
      <c r="J12" s="56">
        <v>1722</v>
      </c>
      <c r="K12" s="56">
        <v>1824</v>
      </c>
      <c r="L12" s="207">
        <v>0</v>
      </c>
      <c r="M12" s="56">
        <f t="shared" ref="M12" si="4">+H12+I12+J12+K12+L12</f>
        <v>7057.65</v>
      </c>
      <c r="N12" s="56">
        <f t="shared" ref="N12" si="5">+G12-M12</f>
        <v>52942.35</v>
      </c>
    </row>
    <row r="13" spans="1:14" ht="39" customHeight="1" x14ac:dyDescent="0.45">
      <c r="A13" s="9">
        <v>6</v>
      </c>
      <c r="B13" s="79" t="s">
        <v>210</v>
      </c>
      <c r="C13" s="79" t="s">
        <v>172</v>
      </c>
      <c r="D13" s="79" t="s">
        <v>90</v>
      </c>
      <c r="E13" s="79" t="s">
        <v>24</v>
      </c>
      <c r="F13" s="11" t="s">
        <v>153</v>
      </c>
      <c r="G13" s="56">
        <v>55000</v>
      </c>
      <c r="H13" s="56">
        <v>2559.6799999999998</v>
      </c>
      <c r="I13" s="56">
        <v>25</v>
      </c>
      <c r="J13" s="56">
        <v>1578.5</v>
      </c>
      <c r="K13" s="56">
        <v>1672</v>
      </c>
      <c r="L13" s="248">
        <v>550</v>
      </c>
      <c r="M13" s="56">
        <f t="shared" ref="M13:M45" si="6">+H13+I13+J13+K13+L13</f>
        <v>6385.18</v>
      </c>
      <c r="N13" s="56">
        <f t="shared" ref="N13:N45" si="7">+G13-M13</f>
        <v>48614.82</v>
      </c>
    </row>
    <row r="14" spans="1:14" ht="39" customHeight="1" x14ac:dyDescent="0.45">
      <c r="A14" s="9">
        <v>7</v>
      </c>
      <c r="B14" s="79" t="s">
        <v>91</v>
      </c>
      <c r="C14" s="79" t="s">
        <v>172</v>
      </c>
      <c r="D14" s="79" t="s">
        <v>90</v>
      </c>
      <c r="E14" s="79" t="s">
        <v>24</v>
      </c>
      <c r="F14" s="11" t="s">
        <v>154</v>
      </c>
      <c r="G14" s="56">
        <v>50000</v>
      </c>
      <c r="H14" s="56">
        <v>1854</v>
      </c>
      <c r="I14" s="56">
        <v>25</v>
      </c>
      <c r="J14" s="56">
        <v>1435</v>
      </c>
      <c r="K14" s="56">
        <v>1520</v>
      </c>
      <c r="L14" s="248">
        <v>2200</v>
      </c>
      <c r="M14" s="56">
        <f t="shared" si="6"/>
        <v>7034</v>
      </c>
      <c r="N14" s="56">
        <f t="shared" si="7"/>
        <v>42966</v>
      </c>
    </row>
    <row r="15" spans="1:14" ht="39" customHeight="1" x14ac:dyDescent="0.45">
      <c r="A15" s="9">
        <v>8</v>
      </c>
      <c r="B15" s="79" t="s">
        <v>211</v>
      </c>
      <c r="C15" s="79" t="s">
        <v>172</v>
      </c>
      <c r="D15" s="79" t="s">
        <v>90</v>
      </c>
      <c r="E15" s="79" t="s">
        <v>24</v>
      </c>
      <c r="F15" s="11" t="s">
        <v>153</v>
      </c>
      <c r="G15" s="56">
        <v>50000</v>
      </c>
      <c r="H15" s="56">
        <v>1854</v>
      </c>
      <c r="I15" s="56">
        <v>25</v>
      </c>
      <c r="J15" s="56">
        <v>1435</v>
      </c>
      <c r="K15" s="56">
        <v>1520</v>
      </c>
      <c r="L15" s="248">
        <v>500</v>
      </c>
      <c r="M15" s="56">
        <f t="shared" si="6"/>
        <v>5334</v>
      </c>
      <c r="N15" s="56">
        <f t="shared" si="7"/>
        <v>44666</v>
      </c>
    </row>
    <row r="16" spans="1:14" ht="39" customHeight="1" x14ac:dyDescent="0.45">
      <c r="A16" s="9">
        <v>9</v>
      </c>
      <c r="B16" s="79" t="s">
        <v>85</v>
      </c>
      <c r="C16" s="79" t="s">
        <v>186</v>
      </c>
      <c r="D16" s="79" t="s">
        <v>86</v>
      </c>
      <c r="E16" s="79" t="s">
        <v>24</v>
      </c>
      <c r="F16" s="11" t="s">
        <v>153</v>
      </c>
      <c r="G16" s="56">
        <v>45000</v>
      </c>
      <c r="H16" s="56">
        <v>1148.33</v>
      </c>
      <c r="I16" s="56">
        <v>25</v>
      </c>
      <c r="J16" s="56">
        <v>1291.5</v>
      </c>
      <c r="K16" s="56">
        <v>1368</v>
      </c>
      <c r="L16" s="207">
        <v>0</v>
      </c>
      <c r="M16" s="56">
        <f t="shared" si="6"/>
        <v>3832.83</v>
      </c>
      <c r="N16" s="56">
        <f t="shared" si="7"/>
        <v>41167.17</v>
      </c>
    </row>
    <row r="17" spans="1:14" s="53" customFormat="1" ht="39" customHeight="1" x14ac:dyDescent="0.45">
      <c r="A17" s="9">
        <v>10</v>
      </c>
      <c r="B17" s="79" t="s">
        <v>109</v>
      </c>
      <c r="C17" s="79" t="s">
        <v>192</v>
      </c>
      <c r="D17" s="79" t="s">
        <v>237</v>
      </c>
      <c r="E17" s="79" t="s">
        <v>18</v>
      </c>
      <c r="F17" s="79" t="s">
        <v>153</v>
      </c>
      <c r="G17" s="82">
        <v>45000</v>
      </c>
      <c r="H17" s="82">
        <v>1148.33</v>
      </c>
      <c r="I17" s="82">
        <v>25</v>
      </c>
      <c r="J17" s="82">
        <v>1291.5</v>
      </c>
      <c r="K17" s="82">
        <v>1368</v>
      </c>
      <c r="L17" s="207">
        <v>450</v>
      </c>
      <c r="M17" s="82">
        <f>+H17+I17+J17+K17+L17</f>
        <v>4282.83</v>
      </c>
      <c r="N17" s="82">
        <f>+G17-M17</f>
        <v>40717.17</v>
      </c>
    </row>
    <row r="18" spans="1:14" ht="39" customHeight="1" x14ac:dyDescent="0.45">
      <c r="A18" s="9">
        <v>11</v>
      </c>
      <c r="B18" s="79" t="s">
        <v>108</v>
      </c>
      <c r="C18" s="79" t="s">
        <v>172</v>
      </c>
      <c r="D18" s="79" t="s">
        <v>48</v>
      </c>
      <c r="E18" s="79" t="s">
        <v>18</v>
      </c>
      <c r="F18" s="11" t="s">
        <v>153</v>
      </c>
      <c r="G18" s="56">
        <v>45000</v>
      </c>
      <c r="H18" s="56">
        <v>1148.33</v>
      </c>
      <c r="I18" s="56">
        <v>25</v>
      </c>
      <c r="J18" s="56">
        <v>1291.5</v>
      </c>
      <c r="K18" s="56">
        <v>1368</v>
      </c>
      <c r="L18" s="207"/>
      <c r="M18" s="56">
        <f t="shared" ref="M18" si="8">+H18+I18+J18+K18+L18</f>
        <v>3832.83</v>
      </c>
      <c r="N18" s="56">
        <f t="shared" ref="N18" si="9">+G18-M18</f>
        <v>41167.17</v>
      </c>
    </row>
    <row r="19" spans="1:14" ht="39" customHeight="1" x14ac:dyDescent="0.45">
      <c r="A19" s="9">
        <v>12</v>
      </c>
      <c r="B19" s="79" t="s">
        <v>92</v>
      </c>
      <c r="C19" s="79" t="s">
        <v>172</v>
      </c>
      <c r="D19" s="79" t="s">
        <v>93</v>
      </c>
      <c r="E19" s="79" t="s">
        <v>24</v>
      </c>
      <c r="F19" s="11" t="s">
        <v>153</v>
      </c>
      <c r="G19" s="56">
        <v>40000</v>
      </c>
      <c r="H19" s="56">
        <v>442.65</v>
      </c>
      <c r="I19" s="56">
        <v>25</v>
      </c>
      <c r="J19" s="56">
        <v>1148</v>
      </c>
      <c r="K19" s="56">
        <v>1216</v>
      </c>
      <c r="L19" s="207">
        <v>0</v>
      </c>
      <c r="M19" s="56">
        <f t="shared" si="6"/>
        <v>2831.65</v>
      </c>
      <c r="N19" s="56">
        <f t="shared" si="7"/>
        <v>37168.35</v>
      </c>
    </row>
    <row r="20" spans="1:14" ht="39" customHeight="1" x14ac:dyDescent="0.45">
      <c r="A20" s="9">
        <v>13</v>
      </c>
      <c r="B20" s="79" t="s">
        <v>105</v>
      </c>
      <c r="C20" s="79" t="s">
        <v>172</v>
      </c>
      <c r="D20" s="79" t="s">
        <v>106</v>
      </c>
      <c r="E20" s="79" t="s">
        <v>18</v>
      </c>
      <c r="F20" s="11" t="s">
        <v>154</v>
      </c>
      <c r="G20" s="56">
        <v>40000</v>
      </c>
      <c r="H20" s="56">
        <v>442.65</v>
      </c>
      <c r="I20" s="56">
        <v>25</v>
      </c>
      <c r="J20" s="56">
        <v>1148</v>
      </c>
      <c r="K20" s="56">
        <v>1216</v>
      </c>
      <c r="L20" s="248">
        <v>400</v>
      </c>
      <c r="M20" s="56">
        <f t="shared" ref="M20:M21" si="10">+H20+I20+J20+K20+L20</f>
        <v>3231.65</v>
      </c>
      <c r="N20" s="56">
        <f t="shared" ref="N20:N21" si="11">+G20-M20</f>
        <v>36768.35</v>
      </c>
    </row>
    <row r="21" spans="1:14" ht="39" customHeight="1" x14ac:dyDescent="0.45">
      <c r="A21" s="9">
        <v>14</v>
      </c>
      <c r="B21" s="79" t="s">
        <v>104</v>
      </c>
      <c r="C21" s="79" t="s">
        <v>172</v>
      </c>
      <c r="D21" s="79" t="s">
        <v>96</v>
      </c>
      <c r="E21" s="79" t="s">
        <v>18</v>
      </c>
      <c r="F21" s="11" t="s">
        <v>153</v>
      </c>
      <c r="G21" s="56">
        <v>40000</v>
      </c>
      <c r="H21" s="56">
        <v>442.65</v>
      </c>
      <c r="I21" s="56">
        <v>25</v>
      </c>
      <c r="J21" s="56">
        <v>1148</v>
      </c>
      <c r="K21" s="56">
        <v>1216</v>
      </c>
      <c r="L21" s="248">
        <v>13318.25</v>
      </c>
      <c r="M21" s="56">
        <f t="shared" si="10"/>
        <v>16149.9</v>
      </c>
      <c r="N21" s="56">
        <f t="shared" si="11"/>
        <v>23850.1</v>
      </c>
    </row>
    <row r="22" spans="1:14" ht="39" customHeight="1" x14ac:dyDescent="0.45">
      <c r="A22" s="9">
        <v>15</v>
      </c>
      <c r="B22" s="79" t="s">
        <v>107</v>
      </c>
      <c r="C22" s="79" t="s">
        <v>192</v>
      </c>
      <c r="D22" s="79" t="s">
        <v>48</v>
      </c>
      <c r="E22" s="79" t="s">
        <v>18</v>
      </c>
      <c r="F22" s="11" t="s">
        <v>153</v>
      </c>
      <c r="G22" s="56">
        <v>35000</v>
      </c>
      <c r="H22" s="56">
        <v>0</v>
      </c>
      <c r="I22" s="56">
        <v>25</v>
      </c>
      <c r="J22" s="215">
        <v>1004.5</v>
      </c>
      <c r="K22" s="56">
        <v>1064</v>
      </c>
      <c r="L22" s="207">
        <v>3839.56</v>
      </c>
      <c r="M22" s="56">
        <f t="shared" si="6"/>
        <v>5933.0599999999995</v>
      </c>
      <c r="N22" s="56">
        <f t="shared" si="7"/>
        <v>29066.940000000002</v>
      </c>
    </row>
    <row r="23" spans="1:14" ht="39" customHeight="1" x14ac:dyDescent="0.45">
      <c r="A23" s="9">
        <v>16</v>
      </c>
      <c r="B23" s="79" t="s">
        <v>333</v>
      </c>
      <c r="C23" s="79" t="s">
        <v>172</v>
      </c>
      <c r="D23" s="79" t="s">
        <v>334</v>
      </c>
      <c r="E23" s="79" t="s">
        <v>18</v>
      </c>
      <c r="F23" s="11" t="s">
        <v>153</v>
      </c>
      <c r="G23" s="56">
        <v>35000</v>
      </c>
      <c r="H23" s="56">
        <v>0</v>
      </c>
      <c r="I23" s="56">
        <v>25</v>
      </c>
      <c r="J23" s="215">
        <v>1004.5</v>
      </c>
      <c r="K23" s="56">
        <v>1064</v>
      </c>
      <c r="L23" s="207">
        <v>0</v>
      </c>
      <c r="M23" s="56">
        <f>+H23+I23+J23+K23+L23</f>
        <v>2093.5</v>
      </c>
      <c r="N23" s="56">
        <f>+G23-M23</f>
        <v>32906.5</v>
      </c>
    </row>
    <row r="24" spans="1:14" ht="39" customHeight="1" x14ac:dyDescent="0.45">
      <c r="A24" s="9">
        <v>17</v>
      </c>
      <c r="B24" s="79" t="s">
        <v>111</v>
      </c>
      <c r="C24" s="79" t="s">
        <v>187</v>
      </c>
      <c r="D24" s="79" t="s">
        <v>250</v>
      </c>
      <c r="E24" s="79" t="s">
        <v>18</v>
      </c>
      <c r="F24" s="11" t="s">
        <v>153</v>
      </c>
      <c r="G24" s="56">
        <v>35000</v>
      </c>
      <c r="H24" s="56">
        <v>0</v>
      </c>
      <c r="I24" s="56">
        <v>25</v>
      </c>
      <c r="J24" s="215">
        <v>1004.5</v>
      </c>
      <c r="K24" s="56">
        <v>1064</v>
      </c>
      <c r="L24" s="207">
        <v>0</v>
      </c>
      <c r="M24" s="56">
        <f t="shared" ref="M24" si="12">+H24+I24+J24+K24+L24</f>
        <v>2093.5</v>
      </c>
      <c r="N24" s="56">
        <f t="shared" ref="N24" si="13">+G24-M24</f>
        <v>32906.5</v>
      </c>
    </row>
    <row r="25" spans="1:14" ht="39" customHeight="1" x14ac:dyDescent="0.45">
      <c r="A25" s="9">
        <v>18</v>
      </c>
      <c r="B25" s="79" t="s">
        <v>293</v>
      </c>
      <c r="C25" s="79" t="s">
        <v>172</v>
      </c>
      <c r="D25" s="79" t="s">
        <v>48</v>
      </c>
      <c r="E25" s="79" t="s">
        <v>18</v>
      </c>
      <c r="F25" s="11" t="s">
        <v>154</v>
      </c>
      <c r="G25" s="56">
        <v>30000</v>
      </c>
      <c r="H25" s="56">
        <v>0</v>
      </c>
      <c r="I25" s="56">
        <v>25</v>
      </c>
      <c r="J25" s="56">
        <v>861</v>
      </c>
      <c r="K25" s="56">
        <v>912</v>
      </c>
      <c r="L25" s="207">
        <v>0</v>
      </c>
      <c r="M25" s="56">
        <f t="shared" ref="M25:M26" si="14">+H25+I25+J25+K25+L25</f>
        <v>1798</v>
      </c>
      <c r="N25" s="56">
        <f t="shared" ref="N25:N26" si="15">+G25-M25</f>
        <v>28202</v>
      </c>
    </row>
    <row r="26" spans="1:14" ht="39" customHeight="1" x14ac:dyDescent="0.45">
      <c r="A26" s="9">
        <v>19</v>
      </c>
      <c r="B26" s="79" t="s">
        <v>95</v>
      </c>
      <c r="C26" s="79" t="s">
        <v>172</v>
      </c>
      <c r="D26" s="79" t="s">
        <v>96</v>
      </c>
      <c r="E26" s="79" t="s">
        <v>24</v>
      </c>
      <c r="F26" s="11" t="s">
        <v>153</v>
      </c>
      <c r="G26" s="56">
        <v>30000</v>
      </c>
      <c r="H26" s="56">
        <v>0</v>
      </c>
      <c r="I26" s="56">
        <v>25</v>
      </c>
      <c r="J26" s="56">
        <v>861</v>
      </c>
      <c r="K26" s="56">
        <v>912</v>
      </c>
      <c r="L26" s="207">
        <v>0</v>
      </c>
      <c r="M26" s="56">
        <f t="shared" si="14"/>
        <v>1798</v>
      </c>
      <c r="N26" s="56">
        <f t="shared" si="15"/>
        <v>28202</v>
      </c>
    </row>
    <row r="27" spans="1:14" s="53" customFormat="1" ht="39" customHeight="1" x14ac:dyDescent="0.45">
      <c r="A27" s="9">
        <v>20</v>
      </c>
      <c r="B27" s="79" t="s">
        <v>89</v>
      </c>
      <c r="C27" s="79" t="s">
        <v>172</v>
      </c>
      <c r="D27" s="79" t="s">
        <v>68</v>
      </c>
      <c r="E27" s="79" t="s">
        <v>24</v>
      </c>
      <c r="F27" s="79" t="s">
        <v>154</v>
      </c>
      <c r="G27" s="82">
        <v>27000</v>
      </c>
      <c r="H27" s="82">
        <v>0</v>
      </c>
      <c r="I27" s="82">
        <v>25</v>
      </c>
      <c r="J27" s="82">
        <v>774.9</v>
      </c>
      <c r="K27" s="82">
        <v>820.8</v>
      </c>
      <c r="L27" s="207">
        <v>0</v>
      </c>
      <c r="M27" s="82">
        <f>+H27+I27+J27+K27+L27</f>
        <v>1620.6999999999998</v>
      </c>
      <c r="N27" s="82">
        <f>+G27-M27</f>
        <v>25379.3</v>
      </c>
    </row>
    <row r="28" spans="1:14" ht="39" customHeight="1" x14ac:dyDescent="0.45">
      <c r="A28" s="9">
        <v>21</v>
      </c>
      <c r="B28" s="79" t="s">
        <v>97</v>
      </c>
      <c r="C28" s="79" t="s">
        <v>172</v>
      </c>
      <c r="D28" s="79" t="s">
        <v>96</v>
      </c>
      <c r="E28" s="79" t="s">
        <v>18</v>
      </c>
      <c r="F28" s="11" t="s">
        <v>154</v>
      </c>
      <c r="G28" s="56">
        <v>27000</v>
      </c>
      <c r="H28" s="56">
        <v>0</v>
      </c>
      <c r="I28" s="56">
        <v>25</v>
      </c>
      <c r="J28" s="56">
        <v>774.9</v>
      </c>
      <c r="K28" s="56">
        <v>820.8</v>
      </c>
      <c r="L28" s="248">
        <v>1933.95</v>
      </c>
      <c r="M28" s="56">
        <f t="shared" ref="M28:M34" si="16">+H28+I28+J28+K28+L28</f>
        <v>3554.6499999999996</v>
      </c>
      <c r="N28" s="56">
        <f t="shared" ref="N28:N34" si="17">+G28-M28</f>
        <v>23445.35</v>
      </c>
    </row>
    <row r="29" spans="1:14" ht="39" customHeight="1" x14ac:dyDescent="0.45">
      <c r="A29" s="9">
        <v>22</v>
      </c>
      <c r="B29" s="79" t="s">
        <v>99</v>
      </c>
      <c r="C29" s="79" t="s">
        <v>172</v>
      </c>
      <c r="D29" s="79" t="s">
        <v>96</v>
      </c>
      <c r="E29" s="79" t="s">
        <v>18</v>
      </c>
      <c r="F29" s="11" t="s">
        <v>154</v>
      </c>
      <c r="G29" s="56">
        <v>27000</v>
      </c>
      <c r="H29" s="56">
        <v>0</v>
      </c>
      <c r="I29" s="56">
        <v>25</v>
      </c>
      <c r="J29" s="56">
        <v>774.9</v>
      </c>
      <c r="K29" s="56">
        <v>820.8</v>
      </c>
      <c r="L29" s="207">
        <v>0</v>
      </c>
      <c r="M29" s="56">
        <f t="shared" si="16"/>
        <v>1620.6999999999998</v>
      </c>
      <c r="N29" s="56">
        <f t="shared" si="17"/>
        <v>25379.3</v>
      </c>
    </row>
    <row r="30" spans="1:14" ht="39" customHeight="1" x14ac:dyDescent="0.45">
      <c r="A30" s="9">
        <v>23</v>
      </c>
      <c r="B30" s="79" t="s">
        <v>98</v>
      </c>
      <c r="C30" s="79" t="s">
        <v>172</v>
      </c>
      <c r="D30" s="79" t="s">
        <v>96</v>
      </c>
      <c r="E30" s="79" t="s">
        <v>18</v>
      </c>
      <c r="F30" s="11" t="s">
        <v>154</v>
      </c>
      <c r="G30" s="56">
        <v>27000</v>
      </c>
      <c r="H30" s="56">
        <v>0</v>
      </c>
      <c r="I30" s="56">
        <v>25</v>
      </c>
      <c r="J30" s="56">
        <v>774.9</v>
      </c>
      <c r="K30" s="56">
        <v>820.8</v>
      </c>
      <c r="L30" s="207">
        <v>0</v>
      </c>
      <c r="M30" s="56">
        <f t="shared" si="16"/>
        <v>1620.6999999999998</v>
      </c>
      <c r="N30" s="56">
        <f t="shared" si="17"/>
        <v>25379.3</v>
      </c>
    </row>
    <row r="31" spans="1:14" ht="39" customHeight="1" x14ac:dyDescent="0.45">
      <c r="A31" s="9">
        <v>24</v>
      </c>
      <c r="B31" s="79" t="s">
        <v>101</v>
      </c>
      <c r="C31" s="79" t="s">
        <v>172</v>
      </c>
      <c r="D31" s="79" t="s">
        <v>96</v>
      </c>
      <c r="E31" s="79" t="s">
        <v>18</v>
      </c>
      <c r="F31" s="11" t="s">
        <v>154</v>
      </c>
      <c r="G31" s="56">
        <v>27000</v>
      </c>
      <c r="H31" s="56">
        <v>0</v>
      </c>
      <c r="I31" s="56">
        <v>25</v>
      </c>
      <c r="J31" s="56">
        <v>774.9</v>
      </c>
      <c r="K31" s="56">
        <v>820.8</v>
      </c>
      <c r="L31" s="207">
        <v>1919.78</v>
      </c>
      <c r="M31" s="56">
        <f t="shared" si="16"/>
        <v>3540.4799999999996</v>
      </c>
      <c r="N31" s="56">
        <f t="shared" si="17"/>
        <v>23459.52</v>
      </c>
    </row>
    <row r="32" spans="1:14" ht="39" customHeight="1" x14ac:dyDescent="0.45">
      <c r="A32" s="9">
        <v>25</v>
      </c>
      <c r="B32" s="79" t="s">
        <v>80</v>
      </c>
      <c r="C32" s="79" t="s">
        <v>172</v>
      </c>
      <c r="D32" s="79" t="s">
        <v>96</v>
      </c>
      <c r="E32" s="79" t="s">
        <v>18</v>
      </c>
      <c r="F32" s="11" t="s">
        <v>154</v>
      </c>
      <c r="G32" s="56">
        <v>27000</v>
      </c>
      <c r="H32" s="56">
        <v>0</v>
      </c>
      <c r="I32" s="56">
        <v>25</v>
      </c>
      <c r="J32" s="56">
        <v>774.9</v>
      </c>
      <c r="K32" s="56">
        <v>820.8</v>
      </c>
      <c r="L32" s="207">
        <v>0</v>
      </c>
      <c r="M32" s="56">
        <f t="shared" si="16"/>
        <v>1620.6999999999998</v>
      </c>
      <c r="N32" s="56">
        <f t="shared" si="17"/>
        <v>25379.3</v>
      </c>
    </row>
    <row r="33" spans="1:14" ht="39" customHeight="1" x14ac:dyDescent="0.45">
      <c r="A33" s="9">
        <v>26</v>
      </c>
      <c r="B33" s="79" t="s">
        <v>100</v>
      </c>
      <c r="C33" s="79" t="s">
        <v>172</v>
      </c>
      <c r="D33" s="79" t="s">
        <v>96</v>
      </c>
      <c r="E33" s="79" t="s">
        <v>18</v>
      </c>
      <c r="F33" s="11" t="s">
        <v>154</v>
      </c>
      <c r="G33" s="56">
        <v>27000</v>
      </c>
      <c r="H33" s="56">
        <v>0</v>
      </c>
      <c r="I33" s="56">
        <v>25</v>
      </c>
      <c r="J33" s="56">
        <v>774.9</v>
      </c>
      <c r="K33" s="56">
        <v>820.8</v>
      </c>
      <c r="L33" s="207">
        <v>0</v>
      </c>
      <c r="M33" s="56">
        <f t="shared" si="16"/>
        <v>1620.6999999999998</v>
      </c>
      <c r="N33" s="56">
        <f t="shared" si="17"/>
        <v>25379.3</v>
      </c>
    </row>
    <row r="34" spans="1:14" ht="39" customHeight="1" x14ac:dyDescent="0.45">
      <c r="A34" s="9">
        <v>27</v>
      </c>
      <c r="B34" s="79" t="s">
        <v>102</v>
      </c>
      <c r="C34" s="79" t="s">
        <v>172</v>
      </c>
      <c r="D34" s="79" t="s">
        <v>96</v>
      </c>
      <c r="E34" s="79" t="s">
        <v>18</v>
      </c>
      <c r="F34" s="11" t="s">
        <v>154</v>
      </c>
      <c r="G34" s="56">
        <v>27000</v>
      </c>
      <c r="H34" s="56">
        <v>0</v>
      </c>
      <c r="I34" s="56">
        <v>25</v>
      </c>
      <c r="J34" s="56">
        <v>774.9</v>
      </c>
      <c r="K34" s="56">
        <v>820.8</v>
      </c>
      <c r="L34" s="207">
        <v>0</v>
      </c>
      <c r="M34" s="56">
        <f t="shared" si="16"/>
        <v>1620.6999999999998</v>
      </c>
      <c r="N34" s="56">
        <f t="shared" si="17"/>
        <v>25379.3</v>
      </c>
    </row>
    <row r="35" spans="1:14" ht="39" customHeight="1" x14ac:dyDescent="0.45">
      <c r="A35" s="9">
        <v>28</v>
      </c>
      <c r="B35" s="79" t="s">
        <v>426</v>
      </c>
      <c r="C35" s="79" t="s">
        <v>172</v>
      </c>
      <c r="D35" s="79" t="s">
        <v>96</v>
      </c>
      <c r="E35" s="79" t="s">
        <v>18</v>
      </c>
      <c r="F35" s="11" t="s">
        <v>154</v>
      </c>
      <c r="G35" s="56">
        <v>27000</v>
      </c>
      <c r="H35" s="56" t="s">
        <v>427</v>
      </c>
      <c r="I35" s="56">
        <v>25</v>
      </c>
      <c r="J35" s="56">
        <v>774.9</v>
      </c>
      <c r="K35" s="56">
        <v>820</v>
      </c>
      <c r="L35" s="207" t="s">
        <v>425</v>
      </c>
      <c r="M35" s="56">
        <v>1620.7</v>
      </c>
      <c r="N35" s="56">
        <v>25379.3</v>
      </c>
    </row>
    <row r="36" spans="1:14" ht="39" customHeight="1" x14ac:dyDescent="0.45">
      <c r="A36" s="9">
        <v>29</v>
      </c>
      <c r="B36" s="79" t="s">
        <v>361</v>
      </c>
      <c r="C36" s="79" t="s">
        <v>172</v>
      </c>
      <c r="D36" s="79" t="s">
        <v>96</v>
      </c>
      <c r="E36" s="79" t="s">
        <v>18</v>
      </c>
      <c r="F36" s="11" t="s">
        <v>154</v>
      </c>
      <c r="G36" s="56">
        <v>27000</v>
      </c>
      <c r="H36" s="56">
        <v>0</v>
      </c>
      <c r="I36" s="56">
        <v>25</v>
      </c>
      <c r="J36" s="56">
        <v>774.9</v>
      </c>
      <c r="K36" s="56">
        <v>820.8</v>
      </c>
      <c r="L36" s="207">
        <v>0</v>
      </c>
      <c r="M36" s="56">
        <f t="shared" ref="M36:M37" si="18">+H36+I36+J36+K36+L36</f>
        <v>1620.6999999999998</v>
      </c>
      <c r="N36" s="56">
        <f t="shared" ref="N36:N37" si="19">+G36-M36</f>
        <v>25379.3</v>
      </c>
    </row>
    <row r="37" spans="1:14" ht="39" customHeight="1" x14ac:dyDescent="0.45">
      <c r="A37" s="9">
        <v>30</v>
      </c>
      <c r="B37" s="11" t="s">
        <v>82</v>
      </c>
      <c r="C37" s="11" t="s">
        <v>172</v>
      </c>
      <c r="D37" s="11" t="s">
        <v>237</v>
      </c>
      <c r="E37" s="11" t="s">
        <v>18</v>
      </c>
      <c r="F37" s="11" t="s">
        <v>154</v>
      </c>
      <c r="G37" s="56">
        <v>27000</v>
      </c>
      <c r="H37" s="56">
        <v>0</v>
      </c>
      <c r="I37" s="56">
        <v>25</v>
      </c>
      <c r="J37" s="56">
        <v>774.9</v>
      </c>
      <c r="K37" s="56">
        <v>820.8</v>
      </c>
      <c r="L37" s="206">
        <v>0</v>
      </c>
      <c r="M37" s="56">
        <f t="shared" si="18"/>
        <v>1620.6999999999998</v>
      </c>
      <c r="N37" s="56">
        <f t="shared" si="19"/>
        <v>25379.3</v>
      </c>
    </row>
    <row r="38" spans="1:14" s="53" customFormat="1" ht="39" customHeight="1" x14ac:dyDescent="0.45">
      <c r="A38" s="9">
        <v>31</v>
      </c>
      <c r="B38" s="79" t="s">
        <v>253</v>
      </c>
      <c r="C38" s="79" t="s">
        <v>172</v>
      </c>
      <c r="D38" s="79" t="s">
        <v>250</v>
      </c>
      <c r="E38" s="79" t="s">
        <v>18</v>
      </c>
      <c r="F38" s="79" t="s">
        <v>154</v>
      </c>
      <c r="G38" s="82">
        <v>25000</v>
      </c>
      <c r="H38" s="82">
        <v>0</v>
      </c>
      <c r="I38" s="82">
        <v>25</v>
      </c>
      <c r="J38" s="82">
        <v>717.5</v>
      </c>
      <c r="K38" s="82">
        <v>760</v>
      </c>
      <c r="L38" s="207">
        <v>0</v>
      </c>
      <c r="M38" s="82">
        <f>+H38+I38+J38+K38+L38</f>
        <v>1502.5</v>
      </c>
      <c r="N38" s="82">
        <f>+G38-M38</f>
        <v>23497.5</v>
      </c>
    </row>
    <row r="39" spans="1:14" ht="39" customHeight="1" x14ac:dyDescent="0.45">
      <c r="A39" s="9">
        <v>32</v>
      </c>
      <c r="B39" s="79" t="s">
        <v>209</v>
      </c>
      <c r="C39" s="79" t="s">
        <v>172</v>
      </c>
      <c r="D39" s="79" t="s">
        <v>42</v>
      </c>
      <c r="E39" s="79" t="s">
        <v>18</v>
      </c>
      <c r="F39" s="11" t="s">
        <v>153</v>
      </c>
      <c r="G39" s="56">
        <v>22000</v>
      </c>
      <c r="H39" s="56">
        <v>0</v>
      </c>
      <c r="I39" s="56">
        <v>25</v>
      </c>
      <c r="J39" s="56">
        <v>631.4</v>
      </c>
      <c r="K39" s="56">
        <v>668.8</v>
      </c>
      <c r="L39" s="207">
        <v>0</v>
      </c>
      <c r="M39" s="56">
        <f t="shared" si="6"/>
        <v>1325.1999999999998</v>
      </c>
      <c r="N39" s="56">
        <f t="shared" si="7"/>
        <v>20674.8</v>
      </c>
    </row>
    <row r="40" spans="1:14" ht="39" customHeight="1" x14ac:dyDescent="0.45">
      <c r="A40" s="9">
        <v>33</v>
      </c>
      <c r="B40" s="79" t="s">
        <v>422</v>
      </c>
      <c r="C40" s="79" t="s">
        <v>172</v>
      </c>
      <c r="D40" s="79" t="s">
        <v>423</v>
      </c>
      <c r="E40" s="79" t="s">
        <v>18</v>
      </c>
      <c r="F40" s="11" t="s">
        <v>153</v>
      </c>
      <c r="G40" s="56">
        <v>20000</v>
      </c>
      <c r="H40" s="56" t="s">
        <v>424</v>
      </c>
      <c r="I40" s="56">
        <v>25</v>
      </c>
      <c r="J40" s="56">
        <v>574</v>
      </c>
      <c r="K40" s="56">
        <v>608.79999999999995</v>
      </c>
      <c r="L40" s="207" t="s">
        <v>425</v>
      </c>
      <c r="M40" s="56">
        <v>1207</v>
      </c>
      <c r="N40" s="56">
        <v>18793</v>
      </c>
    </row>
    <row r="41" spans="1:14" ht="39" customHeight="1" x14ac:dyDescent="0.45">
      <c r="A41" s="9">
        <v>34</v>
      </c>
      <c r="B41" s="79" t="s">
        <v>110</v>
      </c>
      <c r="C41" s="79" t="s">
        <v>172</v>
      </c>
      <c r="D41" s="79" t="s">
        <v>81</v>
      </c>
      <c r="E41" s="79" t="s">
        <v>18</v>
      </c>
      <c r="F41" s="11" t="s">
        <v>153</v>
      </c>
      <c r="G41" s="56">
        <v>20000</v>
      </c>
      <c r="H41" s="56">
        <v>0</v>
      </c>
      <c r="I41" s="56">
        <v>25</v>
      </c>
      <c r="J41" s="215">
        <v>574</v>
      </c>
      <c r="K41" s="56">
        <v>608</v>
      </c>
      <c r="L41" s="206">
        <v>0</v>
      </c>
      <c r="M41" s="56">
        <f t="shared" ref="M41:M42" si="20">+H41+I41+J41+K41+L41</f>
        <v>1207</v>
      </c>
      <c r="N41" s="56">
        <f t="shared" ref="N41:N43" si="21">+G41-M41</f>
        <v>18793</v>
      </c>
    </row>
    <row r="42" spans="1:14" ht="39" customHeight="1" x14ac:dyDescent="0.45">
      <c r="A42" s="9">
        <v>35</v>
      </c>
      <c r="B42" s="79" t="s">
        <v>227</v>
      </c>
      <c r="C42" s="79" t="s">
        <v>172</v>
      </c>
      <c r="D42" s="79" t="s">
        <v>81</v>
      </c>
      <c r="E42" s="79" t="s">
        <v>18</v>
      </c>
      <c r="F42" s="11" t="s">
        <v>153</v>
      </c>
      <c r="G42" s="56">
        <v>20000</v>
      </c>
      <c r="H42" s="56">
        <v>0</v>
      </c>
      <c r="I42" s="56">
        <v>25</v>
      </c>
      <c r="J42" s="215">
        <v>574</v>
      </c>
      <c r="K42" s="56">
        <v>608</v>
      </c>
      <c r="L42" s="206">
        <v>0</v>
      </c>
      <c r="M42" s="56">
        <f t="shared" si="20"/>
        <v>1207</v>
      </c>
      <c r="N42" s="56">
        <f t="shared" si="21"/>
        <v>18793</v>
      </c>
    </row>
    <row r="43" spans="1:14" ht="39" customHeight="1" x14ac:dyDescent="0.45">
      <c r="A43" s="9">
        <v>36</v>
      </c>
      <c r="B43" s="79" t="s">
        <v>359</v>
      </c>
      <c r="C43" s="79" t="s">
        <v>172</v>
      </c>
      <c r="D43" s="79" t="s">
        <v>81</v>
      </c>
      <c r="E43" s="79" t="s">
        <v>18</v>
      </c>
      <c r="F43" s="11" t="s">
        <v>153</v>
      </c>
      <c r="G43" s="56">
        <v>18000</v>
      </c>
      <c r="H43" s="56">
        <v>0</v>
      </c>
      <c r="I43" s="56">
        <v>25</v>
      </c>
      <c r="J43" s="215">
        <v>516.6</v>
      </c>
      <c r="K43" s="56">
        <v>547.20000000000005</v>
      </c>
      <c r="L43" s="206">
        <v>0</v>
      </c>
      <c r="M43" s="56">
        <f t="shared" ref="M43" si="22">+H43+I43+J43+K43+L43</f>
        <v>1088.8000000000002</v>
      </c>
      <c r="N43" s="56">
        <f t="shared" si="21"/>
        <v>16911.2</v>
      </c>
    </row>
    <row r="44" spans="1:14" ht="39" customHeight="1" x14ac:dyDescent="0.45">
      <c r="A44" s="9">
        <v>37</v>
      </c>
      <c r="B44" s="79" t="s">
        <v>360</v>
      </c>
      <c r="C44" s="79" t="s">
        <v>172</v>
      </c>
      <c r="D44" s="79" t="s">
        <v>81</v>
      </c>
      <c r="E44" s="79" t="s">
        <v>18</v>
      </c>
      <c r="F44" s="11" t="s">
        <v>153</v>
      </c>
      <c r="G44" s="56">
        <v>18000</v>
      </c>
      <c r="H44" s="56">
        <v>0</v>
      </c>
      <c r="I44" s="56">
        <v>25</v>
      </c>
      <c r="J44" s="215">
        <v>516.6</v>
      </c>
      <c r="K44" s="56">
        <v>547.20000000000005</v>
      </c>
      <c r="L44" s="206">
        <v>0</v>
      </c>
      <c r="M44" s="56">
        <f t="shared" ref="M44" si="23">+H44+I44+J44+K44+L44</f>
        <v>1088.8000000000002</v>
      </c>
      <c r="N44" s="56">
        <f t="shared" ref="N44" si="24">+G44-M44</f>
        <v>16911.2</v>
      </c>
    </row>
    <row r="45" spans="1:14" ht="39" customHeight="1" x14ac:dyDescent="0.45">
      <c r="A45" s="9">
        <v>38</v>
      </c>
      <c r="B45" s="79" t="s">
        <v>208</v>
      </c>
      <c r="C45" s="79" t="s">
        <v>172</v>
      </c>
      <c r="D45" s="79" t="s">
        <v>81</v>
      </c>
      <c r="E45" s="79" t="s">
        <v>18</v>
      </c>
      <c r="F45" s="11" t="s">
        <v>153</v>
      </c>
      <c r="G45" s="56">
        <v>13200</v>
      </c>
      <c r="H45" s="56">
        <v>0</v>
      </c>
      <c r="I45" s="56">
        <v>25</v>
      </c>
      <c r="J45" s="56">
        <v>378.84</v>
      </c>
      <c r="K45" s="56">
        <v>401.28</v>
      </c>
      <c r="L45" s="206">
        <v>0</v>
      </c>
      <c r="M45" s="56">
        <f t="shared" si="6"/>
        <v>805.11999999999989</v>
      </c>
      <c r="N45" s="56">
        <f t="shared" si="7"/>
        <v>12394.880000000001</v>
      </c>
    </row>
    <row r="46" spans="1:14" ht="39" customHeight="1" x14ac:dyDescent="0.45">
      <c r="A46" s="9">
        <v>39</v>
      </c>
      <c r="B46" s="79" t="s">
        <v>103</v>
      </c>
      <c r="C46" s="79" t="s">
        <v>172</v>
      </c>
      <c r="D46" s="79" t="s">
        <v>81</v>
      </c>
      <c r="E46" s="79" t="s">
        <v>18</v>
      </c>
      <c r="F46" s="11" t="s">
        <v>153</v>
      </c>
      <c r="G46" s="56">
        <v>13200</v>
      </c>
      <c r="H46" s="56">
        <v>0</v>
      </c>
      <c r="I46" s="56">
        <v>25</v>
      </c>
      <c r="J46" s="56">
        <v>378.84</v>
      </c>
      <c r="K46" s="56">
        <v>401.28</v>
      </c>
      <c r="L46" s="206">
        <v>0</v>
      </c>
      <c r="M46" s="56">
        <f t="shared" ref="M46" si="25">+H46+I46+J46+K46+L46</f>
        <v>805.11999999999989</v>
      </c>
      <c r="N46" s="56">
        <f t="shared" ref="N46" si="26">+G46-M46</f>
        <v>12394.880000000001</v>
      </c>
    </row>
    <row r="47" spans="1:14" ht="28.5" customHeight="1" x14ac:dyDescent="0.45">
      <c r="A47" s="263" t="s">
        <v>157</v>
      </c>
      <c r="B47" s="263"/>
      <c r="C47" s="263"/>
      <c r="D47" s="263"/>
      <c r="E47" s="263"/>
      <c r="F47" s="263"/>
      <c r="G47" s="63">
        <f t="shared" ref="G47:N47" si="27">SUM(G8:G46)</f>
        <v>1411400</v>
      </c>
      <c r="H47" s="57">
        <f t="shared" si="27"/>
        <v>42418.30000000001</v>
      </c>
      <c r="I47" s="63">
        <f t="shared" si="27"/>
        <v>975</v>
      </c>
      <c r="J47" s="57">
        <f t="shared" si="27"/>
        <v>40507.180000000008</v>
      </c>
      <c r="K47" s="57">
        <f t="shared" si="27"/>
        <v>42906.560000000012</v>
      </c>
      <c r="L47" s="57">
        <f>SUM(L8:L46)</f>
        <v>35684.910000000003</v>
      </c>
      <c r="M47" s="57">
        <f t="shared" si="27"/>
        <v>162491.95000000007</v>
      </c>
      <c r="N47" s="57">
        <f t="shared" si="27"/>
        <v>1248908.0499999998</v>
      </c>
    </row>
    <row r="48" spans="1:14" ht="28.5" customHeight="1" x14ac:dyDescent="0.45">
      <c r="A48" s="45"/>
      <c r="B48" s="45"/>
      <c r="C48" s="45"/>
      <c r="D48" s="45"/>
      <c r="E48" s="45"/>
      <c r="F48" s="45"/>
      <c r="G48" s="164"/>
      <c r="H48" s="165"/>
      <c r="I48" s="164"/>
      <c r="J48" s="165"/>
      <c r="K48" s="165"/>
      <c r="L48" s="165"/>
      <c r="M48" s="165"/>
      <c r="N48" s="165"/>
    </row>
    <row r="49" spans="1:14" ht="28.5" customHeight="1" x14ac:dyDescent="0.45">
      <c r="A49" s="45"/>
      <c r="B49" s="45"/>
      <c r="C49" s="45"/>
      <c r="D49" s="45"/>
      <c r="E49" s="45"/>
      <c r="F49" s="45"/>
      <c r="G49" s="164"/>
      <c r="H49" s="165"/>
      <c r="I49" s="164"/>
      <c r="J49" s="165"/>
      <c r="K49" s="165"/>
      <c r="L49" s="165"/>
      <c r="M49" s="165"/>
      <c r="N49" s="165"/>
    </row>
    <row r="50" spans="1:14" ht="28.5" customHeight="1" x14ac:dyDescent="0.45">
      <c r="A50" s="45"/>
      <c r="B50" s="45"/>
      <c r="C50" s="45"/>
      <c r="D50" s="45"/>
      <c r="E50" s="214"/>
      <c r="F50" s="45"/>
      <c r="G50" s="122"/>
      <c r="H50" s="117"/>
      <c r="I50" s="122"/>
      <c r="J50" s="117"/>
      <c r="K50" s="117"/>
      <c r="L50" s="117"/>
      <c r="M50" s="117"/>
      <c r="N50" s="117"/>
    </row>
    <row r="51" spans="1:14" ht="39" customHeight="1" x14ac:dyDescent="0.6">
      <c r="A51" s="18"/>
      <c r="B51" s="113" t="s">
        <v>77</v>
      </c>
      <c r="C51" s="112"/>
      <c r="D51" s="112"/>
      <c r="E51" s="112"/>
      <c r="F51" s="112"/>
      <c r="G51" s="123"/>
      <c r="H51" s="129" t="s">
        <v>78</v>
      </c>
      <c r="I51" s="205"/>
      <c r="J51" s="129"/>
      <c r="K51" s="108"/>
      <c r="L51" s="124"/>
      <c r="M51" s="124"/>
      <c r="N51" s="124"/>
    </row>
    <row r="52" spans="1:14" ht="30" customHeight="1" x14ac:dyDescent="0.6">
      <c r="A52" s="18"/>
      <c r="B52" s="112" t="s">
        <v>159</v>
      </c>
      <c r="C52" s="112"/>
      <c r="D52" s="112"/>
      <c r="E52" s="112"/>
      <c r="F52" s="112"/>
      <c r="G52" s="123"/>
      <c r="H52" s="118" t="s">
        <v>79</v>
      </c>
      <c r="I52" s="123"/>
      <c r="J52" s="130"/>
      <c r="K52" s="131"/>
      <c r="L52" s="124"/>
      <c r="M52" s="124"/>
      <c r="N52" s="124"/>
    </row>
    <row r="53" spans="1:14" ht="39" customHeight="1" x14ac:dyDescent="0.5">
      <c r="A53" s="18"/>
      <c r="B53" s="17"/>
      <c r="C53" s="91"/>
      <c r="D53" s="91"/>
      <c r="E53" s="91"/>
      <c r="F53" s="91"/>
      <c r="G53" s="124"/>
      <c r="H53" s="119"/>
      <c r="I53" s="124"/>
      <c r="J53" s="119"/>
      <c r="K53" s="124"/>
      <c r="L53" s="124"/>
      <c r="M53" s="124"/>
      <c r="N53" s="124"/>
    </row>
    <row r="54" spans="1:14" ht="39" customHeight="1" x14ac:dyDescent="0.5">
      <c r="A54" s="18"/>
      <c r="B54" s="17"/>
      <c r="C54" s="91"/>
      <c r="D54" s="91"/>
      <c r="E54" s="217"/>
      <c r="F54" s="91"/>
      <c r="G54" s="124"/>
      <c r="H54" s="124"/>
      <c r="I54" s="124"/>
      <c r="J54" s="124"/>
      <c r="K54" s="124"/>
      <c r="L54" s="124"/>
      <c r="N54" s="124"/>
    </row>
    <row r="55" spans="1:14" ht="39" customHeight="1" x14ac:dyDescent="0.45">
      <c r="A55" s="18"/>
      <c r="B55" s="17"/>
      <c r="C55" s="17"/>
      <c r="D55" s="17"/>
      <c r="E55" s="17"/>
      <c r="F55" s="17"/>
      <c r="G55" s="122"/>
      <c r="H55" s="122"/>
      <c r="I55" s="122"/>
      <c r="J55" s="122"/>
      <c r="K55" s="122"/>
      <c r="L55" s="122"/>
      <c r="M55" s="122"/>
      <c r="N55" s="125"/>
    </row>
    <row r="56" spans="1:14" ht="39" customHeight="1" x14ac:dyDescent="0.4">
      <c r="A56" s="14"/>
      <c r="B56" s="28"/>
      <c r="C56" s="28"/>
      <c r="D56" s="28"/>
      <c r="E56" s="28"/>
      <c r="F56" s="28"/>
      <c r="G56" s="125"/>
      <c r="H56" s="125"/>
      <c r="I56" s="125"/>
      <c r="J56" s="125"/>
      <c r="K56" s="125"/>
      <c r="L56" s="125"/>
      <c r="M56" s="125"/>
      <c r="N56" s="125"/>
    </row>
    <row r="57" spans="1:14" ht="39" customHeight="1" x14ac:dyDescent="0.4">
      <c r="A57" s="14"/>
      <c r="B57" s="28"/>
      <c r="C57" s="28"/>
      <c r="D57" s="28"/>
      <c r="E57" s="28"/>
      <c r="F57" s="28"/>
      <c r="G57" s="125"/>
      <c r="H57" s="125"/>
      <c r="I57" s="125"/>
      <c r="J57" s="125"/>
      <c r="K57" s="125"/>
      <c r="L57" s="125"/>
      <c r="M57" s="125"/>
      <c r="N57" s="125"/>
    </row>
    <row r="58" spans="1:14" ht="39" customHeight="1" x14ac:dyDescent="0.45">
      <c r="A58" s="30"/>
      <c r="B58" s="31"/>
      <c r="C58" s="31"/>
      <c r="D58" s="31"/>
      <c r="E58" s="31"/>
      <c r="F58" s="31"/>
      <c r="G58" s="126"/>
      <c r="H58" s="60"/>
      <c r="I58" s="126"/>
      <c r="J58" s="60"/>
      <c r="K58" s="60"/>
      <c r="L58" s="132"/>
      <c r="M58" s="132"/>
      <c r="N58" s="132"/>
    </row>
    <row r="59" spans="1:14" ht="39" customHeight="1" x14ac:dyDescent="0.45">
      <c r="A59" s="25"/>
      <c r="B59" s="31"/>
      <c r="C59" s="31"/>
      <c r="D59" s="31"/>
      <c r="E59" s="31"/>
      <c r="F59" s="31"/>
      <c r="G59" s="127"/>
      <c r="H59" s="61"/>
      <c r="I59" s="127"/>
      <c r="J59" s="61"/>
      <c r="K59" s="61"/>
      <c r="L59" s="132"/>
      <c r="M59" s="132"/>
      <c r="N59" s="132"/>
    </row>
    <row r="60" spans="1:14" ht="39" customHeight="1" x14ac:dyDescent="0.45">
      <c r="A60" s="25"/>
      <c r="B60" s="31"/>
      <c r="C60" s="31"/>
      <c r="D60" s="31"/>
      <c r="E60" s="31"/>
      <c r="F60" s="31"/>
      <c r="G60" s="127"/>
      <c r="H60" s="61"/>
      <c r="I60" s="127"/>
      <c r="J60" s="61"/>
      <c r="K60" s="61"/>
      <c r="L60" s="132"/>
      <c r="M60" s="132"/>
      <c r="N60" s="132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2"/>
  <sheetViews>
    <sheetView topLeftCell="C1" zoomScale="85" zoomScaleNormal="85" workbookViewId="0">
      <selection activeCell="N17" sqref="N17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2.14062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133"/>
    </row>
    <row r="2" spans="1:14" ht="27" x14ac:dyDescent="0.25">
      <c r="A2" s="2"/>
      <c r="B2" s="2"/>
      <c r="C2" s="2"/>
      <c r="D2" s="2"/>
      <c r="E2" s="2"/>
      <c r="F2" s="2"/>
      <c r="G2" s="121"/>
      <c r="H2" s="54"/>
      <c r="I2" s="121"/>
      <c r="J2" s="54"/>
      <c r="K2" s="54"/>
      <c r="L2" s="54"/>
      <c r="M2" s="54"/>
      <c r="N2" s="54"/>
    </row>
    <row r="3" spans="1:14" ht="27" x14ac:dyDescent="0.25">
      <c r="A3" s="257" t="s">
        <v>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4" ht="27" x14ac:dyDescent="0.25">
      <c r="A4" s="259" t="s">
        <v>438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ht="27" x14ac:dyDescent="0.25">
      <c r="A5" s="257" t="s">
        <v>395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1:14" ht="18.75" x14ac:dyDescent="0.4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152</v>
      </c>
      <c r="G7" s="134" t="s">
        <v>156</v>
      </c>
      <c r="H7" s="135" t="s">
        <v>6</v>
      </c>
      <c r="I7" s="55" t="s">
        <v>7</v>
      </c>
      <c r="J7" s="135" t="s">
        <v>8</v>
      </c>
      <c r="K7" s="134" t="s">
        <v>9</v>
      </c>
      <c r="L7" s="134" t="s">
        <v>10</v>
      </c>
      <c r="M7" s="134" t="s">
        <v>11</v>
      </c>
      <c r="N7" s="135" t="s">
        <v>12</v>
      </c>
    </row>
    <row r="8" spans="1:14" ht="22.5" x14ac:dyDescent="0.45">
      <c r="A8" s="9">
        <v>1</v>
      </c>
      <c r="B8" s="79" t="s">
        <v>292</v>
      </c>
      <c r="C8" s="79" t="s">
        <v>405</v>
      </c>
      <c r="D8" s="79" t="s">
        <v>396</v>
      </c>
      <c r="E8" s="79" t="s">
        <v>397</v>
      </c>
      <c r="F8" s="11" t="s">
        <v>154</v>
      </c>
      <c r="G8" s="56">
        <v>5000</v>
      </c>
      <c r="H8" s="56">
        <v>0</v>
      </c>
      <c r="I8" s="56">
        <v>25</v>
      </c>
      <c r="J8" s="56">
        <v>143.5</v>
      </c>
      <c r="K8" s="56">
        <v>152</v>
      </c>
      <c r="L8" s="207">
        <v>705.68</v>
      </c>
      <c r="M8" s="56">
        <f>SUM(I8:L8)</f>
        <v>1026.1799999999998</v>
      </c>
      <c r="N8" s="56">
        <f>G8-M8</f>
        <v>3973.82</v>
      </c>
    </row>
    <row r="9" spans="1:14" ht="22.5" x14ac:dyDescent="0.45">
      <c r="A9" s="9">
        <v>2</v>
      </c>
      <c r="B9" s="79" t="s">
        <v>288</v>
      </c>
      <c r="C9" s="79" t="s">
        <v>407</v>
      </c>
      <c r="D9" s="79" t="s">
        <v>398</v>
      </c>
      <c r="E9" s="79" t="s">
        <v>397</v>
      </c>
      <c r="F9" s="11" t="s">
        <v>399</v>
      </c>
      <c r="G9" s="56">
        <v>10000</v>
      </c>
      <c r="H9" s="56">
        <v>0</v>
      </c>
      <c r="I9" s="56">
        <v>25</v>
      </c>
      <c r="J9" s="56">
        <v>287</v>
      </c>
      <c r="K9" s="56">
        <v>304</v>
      </c>
      <c r="L9" s="207">
        <v>1148.33</v>
      </c>
      <c r="M9" s="56">
        <v>1764.33</v>
      </c>
      <c r="N9" s="56">
        <v>8235.67</v>
      </c>
    </row>
    <row r="10" spans="1:14" ht="22.5" x14ac:dyDescent="0.45">
      <c r="A10" s="9">
        <v>3</v>
      </c>
      <c r="B10" s="79" t="s">
        <v>428</v>
      </c>
      <c r="C10" s="79" t="s">
        <v>192</v>
      </c>
      <c r="D10" s="79" t="s">
        <v>326</v>
      </c>
      <c r="E10" s="79" t="s">
        <v>397</v>
      </c>
      <c r="F10" s="11" t="s">
        <v>399</v>
      </c>
      <c r="G10" s="56">
        <v>10000</v>
      </c>
      <c r="H10" s="56">
        <v>0</v>
      </c>
      <c r="I10" s="56">
        <v>25</v>
      </c>
      <c r="J10" s="56">
        <v>287</v>
      </c>
      <c r="K10" s="56">
        <v>304</v>
      </c>
      <c r="L10" s="207">
        <v>1411.33</v>
      </c>
      <c r="M10" s="56">
        <f>SUM(I10:L10)</f>
        <v>2027.33</v>
      </c>
      <c r="N10" s="56">
        <f>G10-M10</f>
        <v>7972.67</v>
      </c>
    </row>
    <row r="11" spans="1:14" ht="22.5" x14ac:dyDescent="0.45">
      <c r="A11" s="9">
        <v>4</v>
      </c>
      <c r="B11" s="79" t="s">
        <v>55</v>
      </c>
      <c r="C11" s="79" t="s">
        <v>169</v>
      </c>
      <c r="D11" s="79" t="s">
        <v>434</v>
      </c>
      <c r="E11" s="79" t="s">
        <v>397</v>
      </c>
      <c r="F11" s="11" t="s">
        <v>435</v>
      </c>
      <c r="G11" s="56">
        <v>5000</v>
      </c>
      <c r="H11" s="56" t="s">
        <v>429</v>
      </c>
      <c r="I11" s="56">
        <v>25</v>
      </c>
      <c r="J11" s="56">
        <v>143.5</v>
      </c>
      <c r="K11" s="56">
        <v>152</v>
      </c>
      <c r="L11" s="207">
        <v>442.65</v>
      </c>
      <c r="M11" s="56">
        <f>SUM(I11:L11)</f>
        <v>763.15</v>
      </c>
      <c r="N11" s="56">
        <f>G11-M11</f>
        <v>4236.8500000000004</v>
      </c>
    </row>
    <row r="12" spans="1:14" ht="22.5" x14ac:dyDescent="0.45">
      <c r="A12" s="9">
        <v>5</v>
      </c>
      <c r="B12" s="79" t="s">
        <v>400</v>
      </c>
      <c r="C12" s="79" t="s">
        <v>405</v>
      </c>
      <c r="D12" s="79" t="s">
        <v>396</v>
      </c>
      <c r="E12" s="79" t="s">
        <v>397</v>
      </c>
      <c r="F12" s="11" t="s">
        <v>401</v>
      </c>
      <c r="G12" s="56">
        <v>6500</v>
      </c>
      <c r="H12" s="56">
        <v>0</v>
      </c>
      <c r="I12" s="56">
        <v>25</v>
      </c>
      <c r="J12" s="56">
        <v>186.55</v>
      </c>
      <c r="K12" s="56">
        <v>197.6</v>
      </c>
      <c r="L12" s="207">
        <v>89.81</v>
      </c>
      <c r="M12" s="207">
        <v>498.96</v>
      </c>
      <c r="N12" s="56">
        <v>6001.04</v>
      </c>
    </row>
    <row r="13" spans="1:14" ht="22.5" x14ac:dyDescent="0.45">
      <c r="A13" s="9">
        <v>6</v>
      </c>
      <c r="B13" s="11" t="s">
        <v>402</v>
      </c>
      <c r="C13" s="79" t="s">
        <v>406</v>
      </c>
      <c r="D13" s="79" t="s">
        <v>396</v>
      </c>
      <c r="E13" s="79" t="s">
        <v>397</v>
      </c>
      <c r="F13" s="11" t="s">
        <v>401</v>
      </c>
      <c r="G13" s="56">
        <v>5000</v>
      </c>
      <c r="H13" s="56">
        <v>0</v>
      </c>
      <c r="I13" s="56">
        <v>25</v>
      </c>
      <c r="J13" s="56">
        <v>143.5</v>
      </c>
      <c r="K13" s="56">
        <v>152</v>
      </c>
      <c r="L13" s="207">
        <v>705.68</v>
      </c>
      <c r="M13" s="56">
        <v>1026.18</v>
      </c>
      <c r="N13" s="56">
        <v>3973.82</v>
      </c>
    </row>
    <row r="14" spans="1:14" ht="22.5" x14ac:dyDescent="0.45">
      <c r="A14" s="9">
        <v>7</v>
      </c>
      <c r="B14" s="79" t="s">
        <v>63</v>
      </c>
      <c r="C14" s="79" t="s">
        <v>64</v>
      </c>
      <c r="D14" s="79" t="s">
        <v>396</v>
      </c>
      <c r="E14" s="79" t="s">
        <v>397</v>
      </c>
      <c r="F14" s="11" t="s">
        <v>401</v>
      </c>
      <c r="G14" s="56">
        <v>5000</v>
      </c>
      <c r="H14" s="56">
        <v>0</v>
      </c>
      <c r="I14" s="56">
        <v>25</v>
      </c>
      <c r="J14" s="56">
        <v>143.5</v>
      </c>
      <c r="K14" s="56">
        <v>152</v>
      </c>
      <c r="L14" s="207">
        <v>442.65</v>
      </c>
      <c r="M14" s="56">
        <v>763.15</v>
      </c>
      <c r="N14" s="56">
        <v>4236.8500000000004</v>
      </c>
    </row>
    <row r="15" spans="1:14" ht="22.5" x14ac:dyDescent="0.45">
      <c r="A15" s="9">
        <v>8</v>
      </c>
      <c r="B15" s="79" t="s">
        <v>403</v>
      </c>
      <c r="C15" s="79" t="s">
        <v>192</v>
      </c>
      <c r="D15" s="79" t="s">
        <v>396</v>
      </c>
      <c r="E15" s="79" t="s">
        <v>397</v>
      </c>
      <c r="F15" s="11" t="s">
        <v>399</v>
      </c>
      <c r="G15" s="56">
        <v>8000</v>
      </c>
      <c r="H15" s="56">
        <v>0</v>
      </c>
      <c r="I15" s="56">
        <v>25</v>
      </c>
      <c r="J15" s="56">
        <v>229.6</v>
      </c>
      <c r="K15" s="56">
        <v>243.2</v>
      </c>
      <c r="L15" s="207">
        <v>866.06</v>
      </c>
      <c r="M15" s="56">
        <v>1363.86</v>
      </c>
      <c r="N15" s="56">
        <v>6636.14</v>
      </c>
    </row>
    <row r="16" spans="1:14" ht="22.5" x14ac:dyDescent="0.45">
      <c r="A16" s="9">
        <v>9</v>
      </c>
      <c r="B16" s="79" t="s">
        <v>404</v>
      </c>
      <c r="C16" s="79" t="s">
        <v>405</v>
      </c>
      <c r="D16" s="79" t="s">
        <v>396</v>
      </c>
      <c r="E16" s="79" t="s">
        <v>397</v>
      </c>
      <c r="F16" s="11" t="s">
        <v>401</v>
      </c>
      <c r="G16" s="56">
        <v>10000</v>
      </c>
      <c r="H16" s="56">
        <v>0</v>
      </c>
      <c r="I16" s="56">
        <v>25</v>
      </c>
      <c r="J16" s="56">
        <v>287</v>
      </c>
      <c r="K16" s="56">
        <v>304</v>
      </c>
      <c r="L16" s="207">
        <v>1148.33</v>
      </c>
      <c r="M16" s="56">
        <v>1764.33</v>
      </c>
      <c r="N16" s="56">
        <v>8235.67</v>
      </c>
    </row>
    <row r="17" spans="2:14" s="240" customFormat="1" ht="22.5" x14ac:dyDescent="0.45">
      <c r="B17" s="266" t="s">
        <v>408</v>
      </c>
      <c r="C17" s="266"/>
      <c r="D17" s="266"/>
      <c r="E17" s="266"/>
      <c r="F17" s="266"/>
      <c r="G17" s="241">
        <f>SUM(G8:G16)</f>
        <v>64500</v>
      </c>
      <c r="H17" s="242"/>
      <c r="I17" s="242">
        <f t="shared" ref="I17:N17" si="0">SUM(I8:I16)</f>
        <v>225</v>
      </c>
      <c r="J17" s="241">
        <f t="shared" si="0"/>
        <v>1851.1499999999999</v>
      </c>
      <c r="K17" s="241">
        <f t="shared" si="0"/>
        <v>1960.8</v>
      </c>
      <c r="L17" s="241">
        <f t="shared" si="0"/>
        <v>6960.5199999999986</v>
      </c>
      <c r="M17" s="250">
        <f t="shared" si="0"/>
        <v>10997.47</v>
      </c>
      <c r="N17" s="250">
        <f t="shared" si="0"/>
        <v>53502.53</v>
      </c>
    </row>
    <row r="20" spans="2:14" ht="15.75" thickBot="1" x14ac:dyDescent="0.3">
      <c r="B20" s="239"/>
      <c r="C20" s="72"/>
      <c r="I20" s="265"/>
      <c r="J20" s="265"/>
      <c r="K20" s="265"/>
    </row>
    <row r="21" spans="2:14" ht="22.5" x14ac:dyDescent="0.45">
      <c r="B21" s="17" t="s">
        <v>77</v>
      </c>
      <c r="C21" s="17"/>
      <c r="D21" s="17"/>
      <c r="E21" s="17"/>
      <c r="F21" s="17"/>
      <c r="G21" s="17"/>
      <c r="H21" s="122"/>
      <c r="I21" s="59" t="s">
        <v>78</v>
      </c>
      <c r="J21" s="66"/>
      <c r="K21" s="59"/>
    </row>
    <row r="22" spans="2:14" ht="22.5" x14ac:dyDescent="0.45">
      <c r="B22" s="17" t="s">
        <v>159</v>
      </c>
      <c r="C22" s="17"/>
      <c r="D22" s="17"/>
      <c r="E22" s="17"/>
      <c r="F22" s="17"/>
      <c r="G22" s="17"/>
      <c r="H22" s="122"/>
      <c r="I22" s="117" t="s">
        <v>79</v>
      </c>
      <c r="J22" s="122"/>
      <c r="K22" s="238"/>
    </row>
  </sheetData>
  <mergeCells count="7">
    <mergeCell ref="I20:K20"/>
    <mergeCell ref="B17:F17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view="pageBreakPreview" zoomScale="64" zoomScaleNormal="64" zoomScaleSheetLayoutView="64" zoomScalePageLayoutView="39" workbookViewId="0">
      <selection activeCell="N31" sqref="N31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3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29.28515625" style="62" customWidth="1"/>
    <col min="8" max="8" width="21.28515625" customWidth="1"/>
    <col min="9" max="9" width="19.140625" customWidth="1"/>
    <col min="10" max="10" width="18.7109375" style="62" customWidth="1"/>
    <col min="11" max="11" width="18.5703125" style="6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7" s="1" customFormat="1" ht="14.25" customHeight="1" x14ac:dyDescent="0.5">
      <c r="A2" s="2"/>
      <c r="B2" s="73"/>
      <c r="C2" s="2"/>
      <c r="D2" s="2"/>
      <c r="E2" s="2"/>
      <c r="F2" s="2"/>
      <c r="G2" s="54"/>
      <c r="H2" s="2"/>
      <c r="I2" s="2"/>
      <c r="J2" s="54"/>
      <c r="K2" s="54"/>
      <c r="L2" s="2"/>
      <c r="M2" s="2"/>
      <c r="N2" s="43"/>
    </row>
    <row r="3" spans="1:17" s="1" customFormat="1" ht="14.25" customHeight="1" x14ac:dyDescent="0.5">
      <c r="A3" s="2"/>
      <c r="B3" s="73"/>
      <c r="C3" s="2"/>
      <c r="D3" s="2"/>
      <c r="E3" s="2"/>
      <c r="F3" s="2"/>
      <c r="G3" s="54"/>
      <c r="H3" s="2"/>
      <c r="I3" s="2"/>
      <c r="J3" s="54"/>
      <c r="K3" s="54"/>
      <c r="L3" s="2"/>
      <c r="M3" s="2"/>
      <c r="N3" s="43"/>
    </row>
    <row r="4" spans="1:17" s="1" customFormat="1" ht="30.75" customHeight="1" x14ac:dyDescent="0.5">
      <c r="A4" s="259" t="s">
        <v>151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7" s="1" customFormat="1" ht="24" customHeight="1" x14ac:dyDescent="0.5">
      <c r="A5" s="26"/>
      <c r="B5" s="258" t="s">
        <v>436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7" s="1" customFormat="1" ht="18.75" customHeight="1" x14ac:dyDescent="0.5">
      <c r="A6" s="259" t="s">
        <v>150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3"/>
      <c r="P6" s="3"/>
      <c r="Q6" s="3"/>
    </row>
    <row r="7" spans="1:17" s="1" customFormat="1" ht="23.25" customHeight="1" x14ac:dyDescent="0.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152</v>
      </c>
      <c r="G8" s="55" t="s">
        <v>156</v>
      </c>
      <c r="H8" s="6" t="s">
        <v>6</v>
      </c>
      <c r="I8" s="7" t="s">
        <v>7</v>
      </c>
      <c r="J8" s="63" t="s">
        <v>8</v>
      </c>
      <c r="K8" s="55" t="s">
        <v>9</v>
      </c>
      <c r="L8" s="7" t="s">
        <v>10</v>
      </c>
      <c r="M8" s="7" t="s">
        <v>11</v>
      </c>
      <c r="N8" s="44" t="s">
        <v>12</v>
      </c>
    </row>
    <row r="9" spans="1:17" ht="39" customHeight="1" x14ac:dyDescent="0.45">
      <c r="A9" s="110" t="s">
        <v>259</v>
      </c>
      <c r="B9" s="79" t="s">
        <v>118</v>
      </c>
      <c r="C9" s="79" t="s">
        <v>119</v>
      </c>
      <c r="D9" s="79" t="s">
        <v>22</v>
      </c>
      <c r="E9" s="79" t="s">
        <v>24</v>
      </c>
      <c r="F9" s="79" t="s">
        <v>154</v>
      </c>
      <c r="G9" s="82">
        <v>80000</v>
      </c>
      <c r="H9" s="208">
        <v>7400.94</v>
      </c>
      <c r="I9" s="80">
        <v>25</v>
      </c>
      <c r="J9" s="82">
        <v>2296</v>
      </c>
      <c r="K9" s="82">
        <v>2432</v>
      </c>
      <c r="L9" s="208">
        <v>0</v>
      </c>
      <c r="M9" s="80">
        <f t="shared" ref="M9" si="0">+H9+I9+J9+K9+L9</f>
        <v>12153.939999999999</v>
      </c>
      <c r="N9" s="80">
        <f t="shared" ref="N9" si="1">+G9-M9</f>
        <v>67846.06</v>
      </c>
    </row>
    <row r="10" spans="1:17" s="218" customFormat="1" ht="39" customHeight="1" x14ac:dyDescent="0.45">
      <c r="A10" s="110" t="s">
        <v>260</v>
      </c>
      <c r="B10" s="79" t="s">
        <v>114</v>
      </c>
      <c r="C10" s="79" t="s">
        <v>46</v>
      </c>
      <c r="D10" s="79" t="s">
        <v>326</v>
      </c>
      <c r="E10" s="79" t="s">
        <v>24</v>
      </c>
      <c r="F10" s="79" t="s">
        <v>154</v>
      </c>
      <c r="G10" s="82">
        <v>65000</v>
      </c>
      <c r="H10" s="208">
        <v>4427.55</v>
      </c>
      <c r="I10" s="80">
        <v>25</v>
      </c>
      <c r="J10" s="82">
        <v>1865.5</v>
      </c>
      <c r="K10" s="82">
        <v>1976</v>
      </c>
      <c r="L10" s="208">
        <v>771.5</v>
      </c>
      <c r="M10" s="80">
        <f>+H10+I10+J10+K10+L10</f>
        <v>9065.5499999999993</v>
      </c>
      <c r="N10" s="80">
        <f>+G10-M10</f>
        <v>55934.45</v>
      </c>
    </row>
    <row r="11" spans="1:17" s="218" customFormat="1" ht="39" customHeight="1" x14ac:dyDescent="0.45">
      <c r="A11" s="110" t="s">
        <v>261</v>
      </c>
      <c r="B11" s="79" t="s">
        <v>122</v>
      </c>
      <c r="C11" s="79" t="s">
        <v>121</v>
      </c>
      <c r="D11" s="79" t="s">
        <v>23</v>
      </c>
      <c r="E11" s="79" t="s">
        <v>18</v>
      </c>
      <c r="F11" s="79" t="s">
        <v>153</v>
      </c>
      <c r="G11" s="82">
        <v>65000</v>
      </c>
      <c r="H11" s="208">
        <v>4427.55</v>
      </c>
      <c r="I11" s="80">
        <v>25</v>
      </c>
      <c r="J11" s="82">
        <v>1865.5</v>
      </c>
      <c r="K11" s="82">
        <v>1976</v>
      </c>
      <c r="L11" s="208">
        <v>0</v>
      </c>
      <c r="M11" s="80">
        <f t="shared" ref="M11:M19" si="2">+H11+I11+J11+K11+L11</f>
        <v>8294.0499999999993</v>
      </c>
      <c r="N11" s="80">
        <f t="shared" ref="N11:N31" si="3">+G11-M11</f>
        <v>56705.95</v>
      </c>
    </row>
    <row r="12" spans="1:17" s="218" customFormat="1" ht="39" customHeight="1" x14ac:dyDescent="0.45">
      <c r="A12" s="110" t="s">
        <v>262</v>
      </c>
      <c r="B12" s="79" t="s">
        <v>221</v>
      </c>
      <c r="C12" s="79" t="s">
        <v>128</v>
      </c>
      <c r="D12" s="79" t="s">
        <v>22</v>
      </c>
      <c r="E12" s="79" t="s">
        <v>24</v>
      </c>
      <c r="F12" s="79" t="s">
        <v>154</v>
      </c>
      <c r="G12" s="82">
        <v>60000</v>
      </c>
      <c r="H12" s="208">
        <v>3486.65</v>
      </c>
      <c r="I12" s="80">
        <v>25</v>
      </c>
      <c r="J12" s="82">
        <v>1722</v>
      </c>
      <c r="K12" s="82">
        <v>1824</v>
      </c>
      <c r="L12" s="208">
        <v>1376</v>
      </c>
      <c r="M12" s="80">
        <f t="shared" si="2"/>
        <v>8433.65</v>
      </c>
      <c r="N12" s="80">
        <f t="shared" si="3"/>
        <v>51566.35</v>
      </c>
    </row>
    <row r="13" spans="1:17" s="218" customFormat="1" ht="39" customHeight="1" x14ac:dyDescent="0.45">
      <c r="A13" s="110" t="s">
        <v>263</v>
      </c>
      <c r="B13" s="79" t="s">
        <v>207</v>
      </c>
      <c r="C13" s="79" t="s">
        <v>189</v>
      </c>
      <c r="D13" s="79" t="s">
        <v>23</v>
      </c>
      <c r="E13" s="79" t="s">
        <v>18</v>
      </c>
      <c r="F13" s="79" t="s">
        <v>153</v>
      </c>
      <c r="G13" s="220">
        <v>60000</v>
      </c>
      <c r="H13" s="208">
        <v>3486.65</v>
      </c>
      <c r="I13" s="80">
        <v>25</v>
      </c>
      <c r="J13" s="220">
        <v>1722</v>
      </c>
      <c r="K13" s="220">
        <v>1824</v>
      </c>
      <c r="L13" s="208">
        <v>0</v>
      </c>
      <c r="M13" s="80">
        <f t="shared" si="2"/>
        <v>7057.65</v>
      </c>
      <c r="N13" s="80">
        <f t="shared" ref="N13:N15" si="4">+G13-M13</f>
        <v>52942.35</v>
      </c>
    </row>
    <row r="14" spans="1:17" ht="39" customHeight="1" x14ac:dyDescent="0.45">
      <c r="A14" s="110" t="s">
        <v>264</v>
      </c>
      <c r="B14" s="79" t="s">
        <v>226</v>
      </c>
      <c r="C14" s="79" t="s">
        <v>124</v>
      </c>
      <c r="D14" s="79" t="s">
        <v>29</v>
      </c>
      <c r="E14" s="79" t="s">
        <v>18</v>
      </c>
      <c r="F14" s="79" t="s">
        <v>154</v>
      </c>
      <c r="G14" s="220">
        <v>60000</v>
      </c>
      <c r="H14" s="208">
        <v>3486.65</v>
      </c>
      <c r="I14" s="80">
        <v>25</v>
      </c>
      <c r="J14" s="220">
        <v>1722</v>
      </c>
      <c r="K14" s="220">
        <v>1824</v>
      </c>
      <c r="L14" s="80">
        <v>2134.8000000000002</v>
      </c>
      <c r="M14" s="80">
        <f t="shared" ref="M14" si="5">+H14+I14+J14+K14+L14</f>
        <v>9192.4500000000007</v>
      </c>
      <c r="N14" s="80">
        <f t="shared" si="4"/>
        <v>50807.55</v>
      </c>
    </row>
    <row r="15" spans="1:17" s="218" customFormat="1" ht="39" customHeight="1" x14ac:dyDescent="0.45">
      <c r="A15" s="110" t="s">
        <v>265</v>
      </c>
      <c r="B15" s="79" t="s">
        <v>117</v>
      </c>
      <c r="C15" s="79" t="s">
        <v>46</v>
      </c>
      <c r="D15" s="79" t="s">
        <v>29</v>
      </c>
      <c r="E15" s="79" t="s">
        <v>24</v>
      </c>
      <c r="F15" s="79" t="s">
        <v>153</v>
      </c>
      <c r="G15" s="220">
        <v>55000</v>
      </c>
      <c r="H15" s="208">
        <v>2559.6799999999998</v>
      </c>
      <c r="I15" s="80">
        <v>25</v>
      </c>
      <c r="J15" s="82">
        <v>1578.5</v>
      </c>
      <c r="K15" s="82">
        <v>1672</v>
      </c>
      <c r="L15" s="208">
        <v>0</v>
      </c>
      <c r="M15" s="80">
        <f>+H15+I15+J15+K15+L15</f>
        <v>5835.18</v>
      </c>
      <c r="N15" s="80">
        <f t="shared" si="4"/>
        <v>49164.82</v>
      </c>
    </row>
    <row r="16" spans="1:17" s="218" customFormat="1" ht="39" customHeight="1" x14ac:dyDescent="0.45">
      <c r="A16" s="110" t="s">
        <v>266</v>
      </c>
      <c r="B16" s="79" t="s">
        <v>125</v>
      </c>
      <c r="C16" s="79" t="s">
        <v>168</v>
      </c>
      <c r="D16" s="79" t="s">
        <v>48</v>
      </c>
      <c r="E16" s="79" t="s">
        <v>18</v>
      </c>
      <c r="F16" s="79" t="s">
        <v>153</v>
      </c>
      <c r="G16" s="82">
        <v>45000</v>
      </c>
      <c r="H16" s="208">
        <v>1148.33</v>
      </c>
      <c r="I16" s="80">
        <v>25</v>
      </c>
      <c r="J16" s="82">
        <v>1291.5</v>
      </c>
      <c r="K16" s="82">
        <v>1368</v>
      </c>
      <c r="L16" s="208">
        <v>0</v>
      </c>
      <c r="M16" s="80">
        <f>+H16+I16+J16+K16+L16</f>
        <v>3832.83</v>
      </c>
      <c r="N16" s="80">
        <f>+G16-M16</f>
        <v>41167.17</v>
      </c>
    </row>
    <row r="17" spans="1:14" s="218" customFormat="1" ht="39" customHeight="1" x14ac:dyDescent="0.45">
      <c r="A17" s="110" t="s">
        <v>267</v>
      </c>
      <c r="B17" s="79" t="s">
        <v>123</v>
      </c>
      <c r="C17" s="79" t="s">
        <v>121</v>
      </c>
      <c r="D17" s="79" t="s">
        <v>29</v>
      </c>
      <c r="E17" s="79" t="s">
        <v>18</v>
      </c>
      <c r="F17" s="79" t="s">
        <v>154</v>
      </c>
      <c r="G17" s="220">
        <v>45000</v>
      </c>
      <c r="H17" s="208">
        <v>1148.33</v>
      </c>
      <c r="I17" s="80">
        <v>25</v>
      </c>
      <c r="J17" s="82">
        <v>1291.5</v>
      </c>
      <c r="K17" s="82">
        <v>1368</v>
      </c>
      <c r="L17" s="208">
        <v>1933.95</v>
      </c>
      <c r="M17" s="80">
        <f t="shared" ref="M17" si="6">+H17+I17+J17+K17+L17</f>
        <v>5766.78</v>
      </c>
      <c r="N17" s="80">
        <f t="shared" ref="N17" si="7">+G17-M17</f>
        <v>39233.22</v>
      </c>
    </row>
    <row r="18" spans="1:14" s="218" customFormat="1" ht="39" customHeight="1" x14ac:dyDescent="0.45">
      <c r="A18" s="110" t="s">
        <v>268</v>
      </c>
      <c r="B18" s="79" t="s">
        <v>120</v>
      </c>
      <c r="C18" s="79" t="s">
        <v>121</v>
      </c>
      <c r="D18" s="79" t="s">
        <v>48</v>
      </c>
      <c r="E18" s="79" t="s">
        <v>18</v>
      </c>
      <c r="F18" s="79" t="s">
        <v>154</v>
      </c>
      <c r="G18" s="220">
        <v>40000</v>
      </c>
      <c r="H18" s="208">
        <v>442.65</v>
      </c>
      <c r="I18" s="80">
        <v>25</v>
      </c>
      <c r="J18" s="220">
        <v>1148</v>
      </c>
      <c r="K18" s="220">
        <v>1216</v>
      </c>
      <c r="L18" s="208">
        <v>0</v>
      </c>
      <c r="M18" s="80">
        <f t="shared" si="2"/>
        <v>2831.65</v>
      </c>
      <c r="N18" s="80">
        <f t="shared" si="3"/>
        <v>37168.35</v>
      </c>
    </row>
    <row r="19" spans="1:14" s="218" customFormat="1" ht="39" customHeight="1" x14ac:dyDescent="0.45">
      <c r="A19" s="110" t="s">
        <v>269</v>
      </c>
      <c r="B19" s="79" t="s">
        <v>292</v>
      </c>
      <c r="C19" s="79" t="s">
        <v>46</v>
      </c>
      <c r="D19" s="79" t="s">
        <v>48</v>
      </c>
      <c r="E19" s="79" t="s">
        <v>18</v>
      </c>
      <c r="F19" s="79" t="s">
        <v>154</v>
      </c>
      <c r="G19" s="220">
        <v>40000</v>
      </c>
      <c r="H19" s="208">
        <v>442.65</v>
      </c>
      <c r="I19" s="80">
        <v>25</v>
      </c>
      <c r="J19" s="220">
        <v>1148</v>
      </c>
      <c r="K19" s="220">
        <v>1216</v>
      </c>
      <c r="L19" s="208">
        <v>0</v>
      </c>
      <c r="M19" s="80">
        <f t="shared" si="2"/>
        <v>2831.65</v>
      </c>
      <c r="N19" s="80">
        <f t="shared" si="3"/>
        <v>37168.35</v>
      </c>
    </row>
    <row r="20" spans="1:14" s="218" customFormat="1" ht="39" customHeight="1" x14ac:dyDescent="0.45">
      <c r="A20" s="110" t="s">
        <v>270</v>
      </c>
      <c r="B20" s="79" t="s">
        <v>234</v>
      </c>
      <c r="C20" s="79" t="s">
        <v>248</v>
      </c>
      <c r="D20" s="79" t="s">
        <v>237</v>
      </c>
      <c r="E20" s="79" t="s">
        <v>18</v>
      </c>
      <c r="F20" s="79" t="s">
        <v>154</v>
      </c>
      <c r="G20" s="82">
        <v>35000</v>
      </c>
      <c r="H20" s="80">
        <v>0</v>
      </c>
      <c r="I20" s="80">
        <v>25</v>
      </c>
      <c r="J20" s="82">
        <v>1004.5</v>
      </c>
      <c r="K20" s="82">
        <v>1064</v>
      </c>
      <c r="L20" s="208">
        <v>0</v>
      </c>
      <c r="M20" s="80">
        <f>+H20+I20+J20+K20+L20</f>
        <v>2093.5</v>
      </c>
      <c r="N20" s="80">
        <f t="shared" si="3"/>
        <v>32906.5</v>
      </c>
    </row>
    <row r="21" spans="1:14" s="218" customFormat="1" ht="39" customHeight="1" x14ac:dyDescent="0.45">
      <c r="A21" s="110" t="s">
        <v>271</v>
      </c>
      <c r="B21" s="79" t="s">
        <v>235</v>
      </c>
      <c r="C21" s="79" t="s">
        <v>248</v>
      </c>
      <c r="D21" s="79" t="s">
        <v>237</v>
      </c>
      <c r="E21" s="79" t="s">
        <v>18</v>
      </c>
      <c r="F21" s="79" t="s">
        <v>236</v>
      </c>
      <c r="G21" s="82">
        <v>35000</v>
      </c>
      <c r="H21" s="80">
        <v>0</v>
      </c>
      <c r="I21" s="80">
        <v>25</v>
      </c>
      <c r="J21" s="82">
        <v>1004.5</v>
      </c>
      <c r="K21" s="82">
        <v>1064</v>
      </c>
      <c r="L21" s="208">
        <v>0</v>
      </c>
      <c r="M21" s="80">
        <f>+H21+I21+J21+K21+L21</f>
        <v>2093.5</v>
      </c>
      <c r="N21" s="80">
        <f t="shared" si="3"/>
        <v>32906.5</v>
      </c>
    </row>
    <row r="22" spans="1:14" s="218" customFormat="1" ht="39" customHeight="1" x14ac:dyDescent="0.45">
      <c r="A22" s="110" t="s">
        <v>272</v>
      </c>
      <c r="B22" s="79" t="s">
        <v>180</v>
      </c>
      <c r="C22" s="79" t="s">
        <v>46</v>
      </c>
      <c r="D22" s="79" t="s">
        <v>48</v>
      </c>
      <c r="E22" s="79" t="s">
        <v>18</v>
      </c>
      <c r="F22" s="79" t="s">
        <v>154</v>
      </c>
      <c r="G22" s="82">
        <v>35000</v>
      </c>
      <c r="H22" s="80">
        <v>0</v>
      </c>
      <c r="I22" s="80">
        <v>25</v>
      </c>
      <c r="J22" s="82">
        <v>1004.5</v>
      </c>
      <c r="K22" s="82">
        <v>1064</v>
      </c>
      <c r="L22" s="208">
        <v>1919.78</v>
      </c>
      <c r="M22" s="80">
        <f t="shared" ref="M22:M27" si="8">+H22+I22+J22+K22+L22</f>
        <v>4013.2799999999997</v>
      </c>
      <c r="N22" s="80">
        <f t="shared" si="3"/>
        <v>30986.720000000001</v>
      </c>
    </row>
    <row r="23" spans="1:14" ht="39" customHeight="1" x14ac:dyDescent="0.45">
      <c r="A23" s="110" t="s">
        <v>273</v>
      </c>
      <c r="B23" s="79" t="s">
        <v>126</v>
      </c>
      <c r="C23" s="79" t="s">
        <v>172</v>
      </c>
      <c r="D23" s="79" t="s">
        <v>127</v>
      </c>
      <c r="E23" s="79" t="s">
        <v>24</v>
      </c>
      <c r="F23" s="79" t="s">
        <v>153</v>
      </c>
      <c r="G23" s="220">
        <v>35000</v>
      </c>
      <c r="H23" s="80">
        <v>0</v>
      </c>
      <c r="I23" s="80">
        <v>25</v>
      </c>
      <c r="J23" s="220">
        <v>1004.5</v>
      </c>
      <c r="K23" s="220">
        <v>1064</v>
      </c>
      <c r="L23" s="80">
        <v>31867.4</v>
      </c>
      <c r="M23" s="80">
        <f t="shared" si="8"/>
        <v>33960.9</v>
      </c>
      <c r="N23" s="80">
        <f t="shared" si="3"/>
        <v>1039.0999999999985</v>
      </c>
    </row>
    <row r="24" spans="1:14" ht="39" customHeight="1" x14ac:dyDescent="0.45">
      <c r="A24" s="110" t="s">
        <v>274</v>
      </c>
      <c r="B24" s="79" t="s">
        <v>129</v>
      </c>
      <c r="C24" s="79" t="s">
        <v>130</v>
      </c>
      <c r="D24" s="79" t="s">
        <v>48</v>
      </c>
      <c r="E24" s="79" t="s">
        <v>24</v>
      </c>
      <c r="F24" s="79" t="s">
        <v>154</v>
      </c>
      <c r="G24" s="220">
        <v>35000</v>
      </c>
      <c r="H24" s="80">
        <v>0</v>
      </c>
      <c r="I24" s="80">
        <v>25</v>
      </c>
      <c r="J24" s="220">
        <v>1004.5</v>
      </c>
      <c r="K24" s="220">
        <v>1064</v>
      </c>
      <c r="L24" s="80">
        <v>850</v>
      </c>
      <c r="M24" s="80">
        <f t="shared" si="8"/>
        <v>2943.5</v>
      </c>
      <c r="N24" s="80">
        <f t="shared" si="3"/>
        <v>32056.5</v>
      </c>
    </row>
    <row r="25" spans="1:14" s="218" customFormat="1" ht="39" customHeight="1" x14ac:dyDescent="0.45">
      <c r="A25" s="110" t="s">
        <v>275</v>
      </c>
      <c r="B25" s="79" t="s">
        <v>247</v>
      </c>
      <c r="C25" s="79" t="s">
        <v>167</v>
      </c>
      <c r="D25" s="79" t="s">
        <v>252</v>
      </c>
      <c r="E25" s="79" t="s">
        <v>18</v>
      </c>
      <c r="F25" s="79" t="s">
        <v>153</v>
      </c>
      <c r="G25" s="82">
        <v>35000</v>
      </c>
      <c r="H25" s="80">
        <v>0</v>
      </c>
      <c r="I25" s="80">
        <v>25</v>
      </c>
      <c r="J25" s="82">
        <v>1004.5</v>
      </c>
      <c r="K25" s="82">
        <v>1064</v>
      </c>
      <c r="L25" s="208">
        <v>0</v>
      </c>
      <c r="M25" s="80">
        <f t="shared" si="8"/>
        <v>2093.5</v>
      </c>
      <c r="N25" s="80">
        <f t="shared" si="3"/>
        <v>32906.5</v>
      </c>
    </row>
    <row r="26" spans="1:14" s="218" customFormat="1" ht="39" customHeight="1" x14ac:dyDescent="0.45">
      <c r="A26" s="110" t="s">
        <v>276</v>
      </c>
      <c r="B26" s="79" t="s">
        <v>351</v>
      </c>
      <c r="C26" s="79" t="s">
        <v>189</v>
      </c>
      <c r="D26" s="79" t="s">
        <v>48</v>
      </c>
      <c r="E26" s="79" t="s">
        <v>18</v>
      </c>
      <c r="F26" s="79" t="s">
        <v>153</v>
      </c>
      <c r="G26" s="82">
        <v>35000</v>
      </c>
      <c r="H26" s="80">
        <v>0</v>
      </c>
      <c r="I26" s="80">
        <v>25</v>
      </c>
      <c r="J26" s="82">
        <v>1004.5</v>
      </c>
      <c r="K26" s="82">
        <v>1064</v>
      </c>
      <c r="L26" s="208">
        <v>0</v>
      </c>
      <c r="M26" s="80">
        <f t="shared" ref="M26" si="9">+H26+I26+J26+K26+L26</f>
        <v>2093.5</v>
      </c>
      <c r="N26" s="80">
        <f t="shared" ref="N26" si="10">+G26-M26</f>
        <v>32906.5</v>
      </c>
    </row>
    <row r="27" spans="1:14" s="218" customFormat="1" ht="39" customHeight="1" x14ac:dyDescent="0.45">
      <c r="A27" s="110" t="s">
        <v>277</v>
      </c>
      <c r="B27" s="79" t="s">
        <v>291</v>
      </c>
      <c r="C27" s="79" t="s">
        <v>192</v>
      </c>
      <c r="D27" s="79" t="s">
        <v>48</v>
      </c>
      <c r="E27" s="79" t="s">
        <v>18</v>
      </c>
      <c r="F27" s="79" t="s">
        <v>154</v>
      </c>
      <c r="G27" s="82">
        <v>35000</v>
      </c>
      <c r="H27" s="80">
        <v>0</v>
      </c>
      <c r="I27" s="80">
        <v>25</v>
      </c>
      <c r="J27" s="82">
        <v>1004.5</v>
      </c>
      <c r="K27" s="82">
        <v>1064</v>
      </c>
      <c r="L27" s="208">
        <v>0</v>
      </c>
      <c r="M27" s="80">
        <f t="shared" si="8"/>
        <v>2093.5</v>
      </c>
      <c r="N27" s="80">
        <f t="shared" si="3"/>
        <v>32906.5</v>
      </c>
    </row>
    <row r="28" spans="1:14" s="218" customFormat="1" ht="39" customHeight="1" x14ac:dyDescent="0.45">
      <c r="A28" s="110" t="s">
        <v>278</v>
      </c>
      <c r="B28" s="81" t="s">
        <v>113</v>
      </c>
      <c r="C28" s="79" t="s">
        <v>189</v>
      </c>
      <c r="D28" s="79" t="s">
        <v>37</v>
      </c>
      <c r="E28" s="79" t="s">
        <v>24</v>
      </c>
      <c r="F28" s="79" t="s">
        <v>154</v>
      </c>
      <c r="G28" s="82">
        <v>31500</v>
      </c>
      <c r="H28" s="80">
        <v>0</v>
      </c>
      <c r="I28" s="80">
        <v>25</v>
      </c>
      <c r="J28" s="82">
        <v>904.05</v>
      </c>
      <c r="K28" s="82">
        <v>957.6</v>
      </c>
      <c r="L28" s="208">
        <v>0</v>
      </c>
      <c r="M28" s="80">
        <f>+H28+I28+J28+K28+L28</f>
        <v>1886.65</v>
      </c>
      <c r="N28" s="80">
        <f t="shared" si="3"/>
        <v>29613.35</v>
      </c>
    </row>
    <row r="29" spans="1:14" s="218" customFormat="1" ht="39" customHeight="1" x14ac:dyDescent="0.45">
      <c r="A29" s="110" t="s">
        <v>279</v>
      </c>
      <c r="B29" s="79" t="s">
        <v>116</v>
      </c>
      <c r="C29" s="79" t="s">
        <v>46</v>
      </c>
      <c r="D29" s="79" t="s">
        <v>48</v>
      </c>
      <c r="E29" s="79" t="s">
        <v>24</v>
      </c>
      <c r="F29" s="79" t="s">
        <v>154</v>
      </c>
      <c r="G29" s="82">
        <v>31000</v>
      </c>
      <c r="H29" s="80">
        <v>0</v>
      </c>
      <c r="I29" s="80">
        <v>25</v>
      </c>
      <c r="J29" s="82">
        <v>889.7</v>
      </c>
      <c r="K29" s="82">
        <v>942.4</v>
      </c>
      <c r="L29" s="208">
        <v>771</v>
      </c>
      <c r="M29" s="80">
        <v>2628.1</v>
      </c>
      <c r="N29" s="80">
        <f t="shared" si="3"/>
        <v>28371.9</v>
      </c>
    </row>
    <row r="30" spans="1:14" s="218" customFormat="1" ht="39" customHeight="1" x14ac:dyDescent="0.45">
      <c r="A30" s="110" t="s">
        <v>280</v>
      </c>
      <c r="B30" s="221" t="s">
        <v>251</v>
      </c>
      <c r="C30" s="79" t="s">
        <v>189</v>
      </c>
      <c r="D30" s="79" t="s">
        <v>48</v>
      </c>
      <c r="E30" s="79" t="s">
        <v>18</v>
      </c>
      <c r="F30" s="79" t="s">
        <v>153</v>
      </c>
      <c r="G30" s="82">
        <v>30000</v>
      </c>
      <c r="H30" s="80">
        <v>0</v>
      </c>
      <c r="I30" s="80">
        <v>25</v>
      </c>
      <c r="J30" s="82">
        <v>861</v>
      </c>
      <c r="K30" s="82">
        <v>912</v>
      </c>
      <c r="L30" s="208">
        <v>0</v>
      </c>
      <c r="M30" s="80">
        <f>+H30+I30+J30+K30+L30</f>
        <v>1798</v>
      </c>
      <c r="N30" s="80">
        <f t="shared" si="3"/>
        <v>28202</v>
      </c>
    </row>
    <row r="31" spans="1:14" s="218" customFormat="1" ht="39" customHeight="1" x14ac:dyDescent="0.45">
      <c r="A31" s="110" t="s">
        <v>281</v>
      </c>
      <c r="B31" s="221" t="s">
        <v>115</v>
      </c>
      <c r="C31" s="79" t="s">
        <v>168</v>
      </c>
      <c r="D31" s="79" t="s">
        <v>65</v>
      </c>
      <c r="E31" s="79" t="s">
        <v>18</v>
      </c>
      <c r="F31" s="79" t="s">
        <v>154</v>
      </c>
      <c r="G31" s="82">
        <v>18000</v>
      </c>
      <c r="H31" s="80">
        <v>0</v>
      </c>
      <c r="I31" s="80">
        <v>25</v>
      </c>
      <c r="J31" s="82">
        <v>516</v>
      </c>
      <c r="K31" s="82">
        <v>547.20000000000005</v>
      </c>
      <c r="L31" s="208">
        <v>0</v>
      </c>
      <c r="M31" s="80">
        <f>+H31+I31+J31+K31+L31</f>
        <v>1088.2</v>
      </c>
      <c r="N31" s="80">
        <f t="shared" si="3"/>
        <v>16911.8</v>
      </c>
    </row>
    <row r="32" spans="1:14" ht="39" customHeight="1" x14ac:dyDescent="0.45">
      <c r="A32" s="255" t="s">
        <v>157</v>
      </c>
      <c r="B32" s="256"/>
      <c r="C32" s="256"/>
      <c r="D32" s="256"/>
      <c r="E32" s="256"/>
      <c r="F32" s="267"/>
      <c r="G32" s="57">
        <f>SUM(G9:G31)</f>
        <v>1005500</v>
      </c>
      <c r="H32" s="16">
        <f>SUM(H9:H31)</f>
        <v>32457.630000000012</v>
      </c>
      <c r="I32" s="16">
        <f>SUM(I9:I31)</f>
        <v>575</v>
      </c>
      <c r="J32" s="63">
        <f>SUM(J9:J31)</f>
        <v>28857.25</v>
      </c>
      <c r="K32" s="63">
        <f>SUM(K9:K31)</f>
        <v>30567.200000000001</v>
      </c>
      <c r="L32" s="212">
        <f>SUM(L10:L31)</f>
        <v>41624.43</v>
      </c>
      <c r="M32" s="16">
        <f>SUM(M9:M31)</f>
        <v>134081.51</v>
      </c>
      <c r="N32" s="46">
        <f>SUM(N9:N31)</f>
        <v>871418.48999999987</v>
      </c>
    </row>
    <row r="34" spans="1:17" ht="39" customHeight="1" thickBot="1" x14ac:dyDescent="0.5">
      <c r="A34" s="18"/>
      <c r="B34" s="109"/>
      <c r="D34" s="17"/>
      <c r="E34" s="17"/>
      <c r="F34" s="17"/>
      <c r="G34" s="59"/>
      <c r="H34" s="21"/>
      <c r="I34" s="21"/>
      <c r="J34" s="65"/>
      <c r="K34" s="66"/>
      <c r="L34" s="22"/>
      <c r="M34" s="22"/>
      <c r="N34" s="23"/>
    </row>
    <row r="35" spans="1:17" ht="37.5" customHeight="1" x14ac:dyDescent="0.5">
      <c r="A35" s="106"/>
      <c r="B35" s="93" t="s">
        <v>77</v>
      </c>
      <c r="C35" s="105"/>
      <c r="D35" s="102"/>
      <c r="E35" s="102"/>
      <c r="F35" s="102"/>
      <c r="G35" s="107"/>
      <c r="H35" s="104" t="s">
        <v>78</v>
      </c>
      <c r="I35" s="104"/>
      <c r="J35" s="107"/>
      <c r="K35" s="108"/>
      <c r="L35" s="22"/>
      <c r="M35" s="22"/>
      <c r="N35" s="23"/>
    </row>
    <row r="36" spans="1:17" ht="28.5" customHeight="1" x14ac:dyDescent="0.5">
      <c r="A36" s="106"/>
      <c r="B36" s="93" t="s">
        <v>158</v>
      </c>
      <c r="C36" s="105"/>
      <c r="D36" s="102"/>
      <c r="E36" s="102"/>
      <c r="F36" s="102"/>
      <c r="G36" s="107"/>
      <c r="H36" s="104" t="s">
        <v>79</v>
      </c>
      <c r="I36" s="104"/>
      <c r="J36" s="108"/>
      <c r="K36" s="107"/>
      <c r="L36" s="22"/>
      <c r="M36" s="22"/>
      <c r="N36" s="23"/>
    </row>
    <row r="37" spans="1:17" ht="39" customHeight="1" x14ac:dyDescent="0.45">
      <c r="A37" s="18"/>
      <c r="B37" s="75"/>
      <c r="C37" s="17"/>
      <c r="D37" s="17" t="s">
        <v>112</v>
      </c>
      <c r="E37" s="17"/>
      <c r="F37" s="17"/>
      <c r="G37" s="59"/>
      <c r="H37" s="20"/>
      <c r="I37" s="20"/>
      <c r="J37" s="59"/>
      <c r="K37" s="66"/>
      <c r="L37" s="22"/>
      <c r="M37" s="22"/>
      <c r="N37" s="23"/>
    </row>
    <row r="38" spans="1:17" ht="39" customHeight="1" x14ac:dyDescent="0.45">
      <c r="A38" s="18"/>
      <c r="B38" s="75"/>
      <c r="C38" s="17"/>
      <c r="D38" s="17"/>
      <c r="E38" s="17"/>
      <c r="F38" s="17"/>
      <c r="G38" s="59"/>
      <c r="H38" s="22"/>
      <c r="I38" s="22"/>
      <c r="J38" s="66"/>
      <c r="K38" s="66"/>
      <c r="L38" s="22"/>
      <c r="M38" s="22"/>
      <c r="N38" s="23"/>
    </row>
    <row r="39" spans="1:17" ht="39" customHeight="1" x14ac:dyDescent="0.45">
      <c r="A39" s="18"/>
      <c r="B39" s="75"/>
      <c r="C39" s="17"/>
      <c r="D39" s="17"/>
      <c r="E39" s="17"/>
      <c r="F39" s="17"/>
      <c r="G39" s="59"/>
      <c r="H39" s="22"/>
      <c r="I39" s="22"/>
      <c r="J39" s="66"/>
      <c r="K39" s="66"/>
      <c r="L39" s="22"/>
      <c r="M39" s="22"/>
      <c r="N39" s="23"/>
    </row>
    <row r="40" spans="1:17" ht="39" customHeight="1" x14ac:dyDescent="0.4">
      <c r="A40" s="14"/>
      <c r="B40" s="74"/>
      <c r="C40" s="28"/>
      <c r="D40" s="28"/>
      <c r="E40" s="28"/>
      <c r="F40" s="28"/>
      <c r="G40" s="58"/>
      <c r="H40" s="23"/>
      <c r="I40" s="23"/>
      <c r="J40" s="64"/>
      <c r="K40" s="64"/>
      <c r="L40" s="23"/>
      <c r="M40" s="23"/>
      <c r="N40" s="23"/>
    </row>
    <row r="41" spans="1:17" ht="39" customHeight="1" x14ac:dyDescent="0.4">
      <c r="A41" s="14"/>
      <c r="B41" s="74"/>
      <c r="C41" s="28"/>
      <c r="D41" s="28"/>
      <c r="E41" s="28"/>
      <c r="F41" s="28"/>
      <c r="G41" s="58"/>
      <c r="H41" s="23"/>
      <c r="I41" s="23"/>
      <c r="J41" s="64"/>
      <c r="K41" s="64"/>
      <c r="L41" s="23"/>
      <c r="M41" s="23"/>
      <c r="N41" s="23"/>
    </row>
    <row r="42" spans="1:17" ht="39" customHeight="1" x14ac:dyDescent="0.45">
      <c r="A42" s="30"/>
      <c r="B42" s="76"/>
      <c r="C42" s="31"/>
      <c r="D42" s="31"/>
      <c r="E42" s="31"/>
      <c r="F42" s="31"/>
      <c r="G42" s="60"/>
      <c r="H42" s="30"/>
      <c r="I42" s="30"/>
      <c r="J42" s="60"/>
      <c r="K42" s="60"/>
      <c r="L42" s="31"/>
      <c r="M42" s="31"/>
      <c r="N42" s="31"/>
    </row>
    <row r="43" spans="1:17" ht="39" customHeight="1" x14ac:dyDescent="0.45">
      <c r="A43" s="25"/>
      <c r="B43" s="76"/>
      <c r="C43" s="31"/>
      <c r="D43" s="31"/>
      <c r="E43" s="31"/>
      <c r="F43" s="31"/>
      <c r="G43" s="61"/>
      <c r="H43" s="25"/>
      <c r="I43" s="25"/>
      <c r="J43" s="61"/>
      <c r="K43" s="61"/>
      <c r="L43" s="31"/>
      <c r="M43" s="31"/>
      <c r="N43" s="31"/>
    </row>
    <row r="44" spans="1:17" ht="39" customHeight="1" x14ac:dyDescent="0.45">
      <c r="A44" s="25"/>
      <c r="B44" s="76"/>
      <c r="C44" s="31"/>
      <c r="D44" s="31"/>
      <c r="E44" s="31"/>
      <c r="F44" s="31"/>
      <c r="G44" s="61"/>
      <c r="H44" s="25"/>
      <c r="I44" s="25"/>
      <c r="J44" s="61"/>
      <c r="K44" s="61"/>
      <c r="L44" s="31"/>
      <c r="M44" s="31"/>
      <c r="N44" s="31"/>
      <c r="O44" s="25"/>
      <c r="P44" s="25"/>
      <c r="Q44" s="25"/>
    </row>
    <row r="45" spans="1:17" ht="39" customHeight="1" x14ac:dyDescent="0.25">
      <c r="O45" s="25"/>
      <c r="P45" s="25"/>
      <c r="Q45" s="25"/>
    </row>
  </sheetData>
  <mergeCells count="6">
    <mergeCell ref="A1:N1"/>
    <mergeCell ref="A4:N4"/>
    <mergeCell ref="A6:N6"/>
    <mergeCell ref="B5:N5"/>
    <mergeCell ref="A32:F32"/>
    <mergeCell ref="A7:N7"/>
  </mergeCells>
  <phoneticPr fontId="26" type="noConversion"/>
  <pageMargins left="0.43" right="0.24" top="0.44" bottom="0.3" header="0.17" footer="0.17"/>
  <pageSetup paperSize="5" scale="34" orientation="landscape" r:id="rId1"/>
  <rowBreaks count="1" manualBreakCount="1">
    <brk id="3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zoomScale="55" zoomScaleNormal="100" zoomScaleSheetLayoutView="55" zoomScalePageLayoutView="39" workbookViewId="0">
      <selection activeCell="B5" sqref="B5:N5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7"/>
    </row>
    <row r="2" spans="1:16" s="1" customFormat="1" ht="37.5" customHeight="1" x14ac:dyDescent="0.5">
      <c r="A2" s="2"/>
      <c r="B2" s="2"/>
      <c r="C2" s="2"/>
      <c r="D2" s="2"/>
      <c r="E2" s="6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7" t="s">
        <v>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1:16" s="1" customFormat="1" ht="27.75" customHeight="1" x14ac:dyDescent="0.5">
      <c r="A5" s="244"/>
      <c r="B5" s="258" t="s">
        <v>439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49"/>
    </row>
    <row r="6" spans="1:16" s="1" customFormat="1" ht="27.75" customHeight="1" x14ac:dyDescent="0.5">
      <c r="A6" s="257" t="s">
        <v>131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3"/>
      <c r="P6" s="3"/>
    </row>
    <row r="7" spans="1:16" s="257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152</v>
      </c>
      <c r="G8" s="7" t="s">
        <v>156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0" t="s">
        <v>259</v>
      </c>
      <c r="B9" s="10" t="s">
        <v>30</v>
      </c>
      <c r="C9" s="11" t="s">
        <v>27</v>
      </c>
      <c r="D9" s="11" t="s">
        <v>31</v>
      </c>
      <c r="E9" s="27" t="s">
        <v>132</v>
      </c>
      <c r="F9" s="11" t="s">
        <v>153</v>
      </c>
      <c r="G9" s="4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5" t="s">
        <v>157</v>
      </c>
      <c r="B10" s="256"/>
      <c r="C10" s="256"/>
      <c r="D10" s="256"/>
      <c r="E10" s="256"/>
      <c r="F10" s="267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69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69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69"/>
      <c r="F13" s="28"/>
      <c r="G13" s="29"/>
      <c r="H13" s="23"/>
      <c r="I13" s="23"/>
      <c r="J13" s="23"/>
      <c r="K13" s="23"/>
      <c r="L13" s="23"/>
      <c r="M13" s="23"/>
      <c r="N13" s="47"/>
    </row>
    <row r="14" spans="1:16" ht="37.5" customHeight="1" x14ac:dyDescent="0.4">
      <c r="A14" s="14"/>
      <c r="B14" s="28"/>
      <c r="C14" s="28"/>
      <c r="D14" s="28"/>
      <c r="E14" s="69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0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102" t="s">
        <v>178</v>
      </c>
      <c r="C16" s="102"/>
      <c r="D16" s="102"/>
      <c r="E16" s="103"/>
      <c r="F16" s="102"/>
      <c r="G16" s="104"/>
      <c r="H16" s="104" t="s">
        <v>78</v>
      </c>
      <c r="I16" s="104"/>
      <c r="J16" s="104"/>
      <c r="K16" s="24"/>
      <c r="L16" s="22"/>
      <c r="M16" s="22"/>
      <c r="N16" s="23"/>
    </row>
    <row r="17" spans="1:16" ht="28.5" customHeight="1" x14ac:dyDescent="0.5">
      <c r="A17" s="18"/>
      <c r="B17" s="102" t="s">
        <v>179</v>
      </c>
      <c r="C17" s="102"/>
      <c r="D17" s="102"/>
      <c r="E17" s="103"/>
      <c r="F17" s="102"/>
      <c r="G17" s="104"/>
      <c r="H17" s="104" t="s">
        <v>79</v>
      </c>
      <c r="I17" s="104"/>
      <c r="J17" s="105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0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0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0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69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69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1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1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1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B4" sqref="B4:N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2" customWidth="1"/>
    <col min="4" max="4" width="28.42578125" style="72" customWidth="1"/>
    <col min="5" max="5" width="36.140625" style="72" customWidth="1"/>
    <col min="6" max="6" width="25.85546875" style="72" customWidth="1"/>
    <col min="7" max="7" width="19.7109375" style="62" customWidth="1"/>
    <col min="8" max="8" width="18" style="62" customWidth="1"/>
    <col min="9" max="9" width="16.28515625" style="62" customWidth="1"/>
    <col min="10" max="10" width="17.140625" style="62" customWidth="1"/>
    <col min="11" max="11" width="17.7109375" style="62" customWidth="1"/>
    <col min="12" max="12" width="23.7109375" style="62" customWidth="1"/>
    <col min="13" max="13" width="22.140625" style="62" customWidth="1"/>
  </cols>
  <sheetData>
    <row r="1" spans="1:16" s="1" customFormat="1" ht="27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6" s="1" customFormat="1" ht="16.5" customHeight="1" x14ac:dyDescent="0.5">
      <c r="A2" s="2"/>
      <c r="B2" s="2"/>
      <c r="C2" s="68"/>
      <c r="D2" s="68"/>
      <c r="E2" s="68"/>
      <c r="F2" s="68"/>
      <c r="G2" s="54"/>
      <c r="H2" s="54"/>
      <c r="I2" s="54"/>
      <c r="J2" s="54"/>
      <c r="K2" s="54"/>
      <c r="L2" s="54"/>
      <c r="M2" s="54"/>
    </row>
    <row r="3" spans="1:16" s="1" customFormat="1" ht="27" x14ac:dyDescent="0.5">
      <c r="A3" s="268" t="s">
        <v>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6" s="1" customFormat="1" ht="24" customHeight="1" x14ac:dyDescent="0.5">
      <c r="A4" s="26"/>
      <c r="B4" s="258" t="s">
        <v>439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6" s="1" customFormat="1" ht="27" x14ac:dyDescent="0.5">
      <c r="A5" s="259" t="s">
        <v>134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"/>
      <c r="O5" s="3"/>
      <c r="P5" s="3"/>
    </row>
    <row r="6" spans="1:16" s="1" customFormat="1" ht="19.5" customHeight="1" x14ac:dyDescent="0.5">
      <c r="A6" s="4"/>
      <c r="B6" s="4"/>
      <c r="C6" s="136"/>
      <c r="D6" s="136"/>
      <c r="E6" s="136"/>
      <c r="F6" s="136"/>
      <c r="G6" s="138"/>
      <c r="H6" s="138"/>
      <c r="I6" s="138"/>
      <c r="J6" s="138"/>
      <c r="K6" s="138"/>
      <c r="L6" s="138"/>
      <c r="M6" s="13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152</v>
      </c>
      <c r="G7" s="55" t="s">
        <v>156</v>
      </c>
      <c r="H7" s="63" t="s">
        <v>6</v>
      </c>
      <c r="I7" s="63" t="s">
        <v>8</v>
      </c>
      <c r="J7" s="55" t="s">
        <v>9</v>
      </c>
      <c r="K7" s="55" t="s">
        <v>10</v>
      </c>
      <c r="L7" s="55" t="s">
        <v>11</v>
      </c>
      <c r="M7" s="63" t="s">
        <v>12</v>
      </c>
    </row>
    <row r="8" spans="1:16" s="8" customFormat="1" ht="29.25" customHeight="1" x14ac:dyDescent="0.45">
      <c r="A8" s="9">
        <v>1</v>
      </c>
      <c r="B8" s="13" t="s">
        <v>145</v>
      </c>
      <c r="C8" s="27" t="s">
        <v>136</v>
      </c>
      <c r="D8" s="27" t="s">
        <v>136</v>
      </c>
      <c r="E8" s="27" t="s">
        <v>137</v>
      </c>
      <c r="F8" s="27" t="s">
        <v>153</v>
      </c>
      <c r="G8" s="145">
        <v>40000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40">
        <f>+G8</f>
        <v>40000</v>
      </c>
    </row>
    <row r="9" spans="1:16" s="4" customFormat="1" ht="29.25" customHeight="1" x14ac:dyDescent="0.45">
      <c r="A9" s="9">
        <v>2</v>
      </c>
      <c r="B9" s="13" t="s">
        <v>139</v>
      </c>
      <c r="C9" s="27" t="s">
        <v>136</v>
      </c>
      <c r="D9" s="27" t="s">
        <v>136</v>
      </c>
      <c r="E9" s="27" t="s">
        <v>137</v>
      </c>
      <c r="F9" s="27" t="s">
        <v>153</v>
      </c>
      <c r="G9" s="145">
        <v>40000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40">
        <f t="shared" ref="M9:M24" si="0">+G9</f>
        <v>40000</v>
      </c>
    </row>
    <row r="10" spans="1:16" s="4" customFormat="1" ht="29.25" customHeight="1" x14ac:dyDescent="0.45">
      <c r="A10" s="9">
        <v>4</v>
      </c>
      <c r="B10" s="13" t="s">
        <v>141</v>
      </c>
      <c r="C10" s="27" t="s">
        <v>136</v>
      </c>
      <c r="D10" s="27" t="s">
        <v>136</v>
      </c>
      <c r="E10" s="27" t="s">
        <v>137</v>
      </c>
      <c r="F10" s="27" t="s">
        <v>153</v>
      </c>
      <c r="G10" s="145">
        <v>40000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40">
        <f t="shared" si="0"/>
        <v>40000</v>
      </c>
    </row>
    <row r="11" spans="1:16" s="4" customFormat="1" ht="29.25" customHeight="1" x14ac:dyDescent="0.45">
      <c r="A11" s="9">
        <v>5</v>
      </c>
      <c r="B11" s="13" t="s">
        <v>142</v>
      </c>
      <c r="C11" s="27" t="s">
        <v>136</v>
      </c>
      <c r="D11" s="27" t="s">
        <v>136</v>
      </c>
      <c r="E11" s="27" t="s">
        <v>137</v>
      </c>
      <c r="F11" s="27" t="s">
        <v>153</v>
      </c>
      <c r="G11" s="145">
        <v>40000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40">
        <f t="shared" si="0"/>
        <v>40000</v>
      </c>
    </row>
    <row r="12" spans="1:16" s="4" customFormat="1" ht="29.25" customHeight="1" x14ac:dyDescent="0.45">
      <c r="A12" s="9">
        <v>6</v>
      </c>
      <c r="B12" s="13" t="s">
        <v>147</v>
      </c>
      <c r="C12" s="27" t="s">
        <v>136</v>
      </c>
      <c r="D12" s="27" t="s">
        <v>136</v>
      </c>
      <c r="E12" s="27" t="s">
        <v>137</v>
      </c>
      <c r="F12" s="27" t="s">
        <v>153</v>
      </c>
      <c r="G12" s="145">
        <v>15000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40">
        <f t="shared" si="0"/>
        <v>15000</v>
      </c>
    </row>
    <row r="13" spans="1:16" s="4" customFormat="1" ht="29.25" customHeight="1" x14ac:dyDescent="0.45">
      <c r="A13" s="9">
        <v>7</v>
      </c>
      <c r="B13" s="13" t="s">
        <v>294</v>
      </c>
      <c r="C13" s="27" t="s">
        <v>136</v>
      </c>
      <c r="D13" s="27" t="s">
        <v>136</v>
      </c>
      <c r="E13" s="27" t="s">
        <v>137</v>
      </c>
      <c r="F13" s="27" t="s">
        <v>153</v>
      </c>
      <c r="G13" s="145">
        <v>13000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40">
        <f t="shared" si="0"/>
        <v>13000</v>
      </c>
    </row>
    <row r="14" spans="1:16" s="4" customFormat="1" ht="29.25" customHeight="1" x14ac:dyDescent="0.45">
      <c r="A14" s="9">
        <v>8</v>
      </c>
      <c r="B14" s="13" t="s">
        <v>135</v>
      </c>
      <c r="C14" s="27" t="s">
        <v>136</v>
      </c>
      <c r="D14" s="27" t="s">
        <v>136</v>
      </c>
      <c r="E14" s="27" t="s">
        <v>137</v>
      </c>
      <c r="F14" s="27" t="s">
        <v>153</v>
      </c>
      <c r="G14" s="145">
        <v>13000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40">
        <f t="shared" si="0"/>
        <v>13000</v>
      </c>
    </row>
    <row r="15" spans="1:16" s="4" customFormat="1" ht="29.25" customHeight="1" x14ac:dyDescent="0.45">
      <c r="A15" s="9">
        <v>9</v>
      </c>
      <c r="B15" s="13" t="s">
        <v>309</v>
      </c>
      <c r="C15" s="27" t="s">
        <v>136</v>
      </c>
      <c r="D15" s="27" t="s">
        <v>136</v>
      </c>
      <c r="E15" s="27" t="s">
        <v>137</v>
      </c>
      <c r="F15" s="27" t="s">
        <v>153</v>
      </c>
      <c r="G15" s="145">
        <v>13000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40">
        <f t="shared" si="0"/>
        <v>13000</v>
      </c>
    </row>
    <row r="16" spans="1:16" s="4" customFormat="1" ht="29.25" customHeight="1" x14ac:dyDescent="0.45">
      <c r="A16" s="9">
        <v>10</v>
      </c>
      <c r="B16" s="13" t="s">
        <v>138</v>
      </c>
      <c r="C16" s="27" t="s">
        <v>136</v>
      </c>
      <c r="D16" s="27" t="s">
        <v>136</v>
      </c>
      <c r="E16" s="27" t="s">
        <v>137</v>
      </c>
      <c r="F16" s="27" t="s">
        <v>153</v>
      </c>
      <c r="G16" s="145">
        <v>13000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40">
        <f t="shared" si="0"/>
        <v>13000</v>
      </c>
    </row>
    <row r="17" spans="1:13" s="4" customFormat="1" ht="29.25" customHeight="1" x14ac:dyDescent="0.45">
      <c r="A17" s="9">
        <v>11</v>
      </c>
      <c r="B17" s="13" t="s">
        <v>287</v>
      </c>
      <c r="C17" s="27" t="s">
        <v>136</v>
      </c>
      <c r="D17" s="27" t="s">
        <v>136</v>
      </c>
      <c r="E17" s="27" t="s">
        <v>137</v>
      </c>
      <c r="F17" s="27" t="s">
        <v>153</v>
      </c>
      <c r="G17" s="145">
        <v>13000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40">
        <f t="shared" si="0"/>
        <v>13000</v>
      </c>
    </row>
    <row r="18" spans="1:13" s="4" customFormat="1" ht="29.25" customHeight="1" x14ac:dyDescent="0.45">
      <c r="A18" s="9">
        <v>12</v>
      </c>
      <c r="B18" s="13" t="s">
        <v>373</v>
      </c>
      <c r="C18" s="27" t="s">
        <v>136</v>
      </c>
      <c r="D18" s="27" t="s">
        <v>136</v>
      </c>
      <c r="E18" s="27" t="s">
        <v>137</v>
      </c>
      <c r="F18" s="27" t="s">
        <v>153</v>
      </c>
      <c r="G18" s="145">
        <v>13000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40">
        <f t="shared" si="0"/>
        <v>13000</v>
      </c>
    </row>
    <row r="19" spans="1:13" s="4" customFormat="1" ht="29.25" customHeight="1" x14ac:dyDescent="0.45">
      <c r="A19" s="9">
        <v>13</v>
      </c>
      <c r="B19" s="13" t="s">
        <v>140</v>
      </c>
      <c r="C19" s="27" t="s">
        <v>136</v>
      </c>
      <c r="D19" s="27" t="s">
        <v>136</v>
      </c>
      <c r="E19" s="27" t="s">
        <v>137</v>
      </c>
      <c r="F19" s="27" t="s">
        <v>153</v>
      </c>
      <c r="G19" s="145">
        <v>13000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40">
        <f t="shared" si="0"/>
        <v>13000</v>
      </c>
    </row>
    <row r="20" spans="1:13" s="4" customFormat="1" ht="29.25" customHeight="1" x14ac:dyDescent="0.45">
      <c r="A20" s="9">
        <v>14</v>
      </c>
      <c r="B20" s="13" t="s">
        <v>143</v>
      </c>
      <c r="C20" s="27" t="s">
        <v>136</v>
      </c>
      <c r="D20" s="27" t="s">
        <v>136</v>
      </c>
      <c r="E20" s="27" t="s">
        <v>137</v>
      </c>
      <c r="F20" s="27" t="s">
        <v>153</v>
      </c>
      <c r="G20" s="145">
        <v>13000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40">
        <f t="shared" si="0"/>
        <v>13000</v>
      </c>
    </row>
    <row r="21" spans="1:13" s="4" customFormat="1" ht="29.25" customHeight="1" x14ac:dyDescent="0.45">
      <c r="A21" s="9">
        <v>15</v>
      </c>
      <c r="B21" s="13" t="s">
        <v>144</v>
      </c>
      <c r="C21" s="27" t="s">
        <v>136</v>
      </c>
      <c r="D21" s="27" t="s">
        <v>136</v>
      </c>
      <c r="E21" s="27" t="s">
        <v>137</v>
      </c>
      <c r="F21" s="27" t="s">
        <v>153</v>
      </c>
      <c r="G21" s="145">
        <v>13000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40">
        <f t="shared" si="0"/>
        <v>13000</v>
      </c>
    </row>
    <row r="22" spans="1:13" s="4" customFormat="1" ht="29.25" customHeight="1" x14ac:dyDescent="0.45">
      <c r="A22" s="9">
        <v>16</v>
      </c>
      <c r="B22" s="13" t="s">
        <v>146</v>
      </c>
      <c r="C22" s="27" t="s">
        <v>136</v>
      </c>
      <c r="D22" s="27" t="s">
        <v>136</v>
      </c>
      <c r="E22" s="27" t="s">
        <v>137</v>
      </c>
      <c r="F22" s="27" t="s">
        <v>153</v>
      </c>
      <c r="G22" s="145">
        <v>13000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40">
        <f t="shared" si="0"/>
        <v>13000</v>
      </c>
    </row>
    <row r="23" spans="1:13" s="4" customFormat="1" ht="29.25" customHeight="1" x14ac:dyDescent="0.45">
      <c r="A23" s="9"/>
      <c r="B23" s="13" t="s">
        <v>389</v>
      </c>
      <c r="C23" s="27" t="s">
        <v>136</v>
      </c>
      <c r="D23" s="27" t="s">
        <v>136</v>
      </c>
      <c r="E23" s="27" t="s">
        <v>137</v>
      </c>
      <c r="F23" s="27" t="s">
        <v>153</v>
      </c>
      <c r="G23" s="145">
        <v>13000</v>
      </c>
      <c r="H23" s="139"/>
      <c r="I23" s="139"/>
      <c r="J23" s="139"/>
      <c r="K23" s="139"/>
      <c r="L23" s="139"/>
      <c r="M23" s="140">
        <f t="shared" si="0"/>
        <v>13000</v>
      </c>
    </row>
    <row r="24" spans="1:13" s="4" customFormat="1" ht="29.25" customHeight="1" x14ac:dyDescent="0.45">
      <c r="A24" s="9">
        <v>17</v>
      </c>
      <c r="B24" s="13" t="s">
        <v>372</v>
      </c>
      <c r="C24" s="27" t="s">
        <v>136</v>
      </c>
      <c r="D24" s="27" t="s">
        <v>136</v>
      </c>
      <c r="E24" s="27" t="s">
        <v>137</v>
      </c>
      <c r="F24" s="27" t="s">
        <v>153</v>
      </c>
      <c r="G24" s="145">
        <v>13000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40">
        <f t="shared" si="0"/>
        <v>13000</v>
      </c>
    </row>
    <row r="25" spans="1:13" ht="22.5" customHeight="1" x14ac:dyDescent="0.45">
      <c r="A25" s="255" t="s">
        <v>157</v>
      </c>
      <c r="B25" s="256"/>
      <c r="C25" s="256"/>
      <c r="D25" s="256"/>
      <c r="E25" s="256"/>
      <c r="F25" s="267"/>
      <c r="G25" s="63">
        <f t="shared" ref="G25:M25" si="1">SUM(G8:G24)</f>
        <v>331000</v>
      </c>
      <c r="H25" s="57">
        <f t="shared" si="1"/>
        <v>0</v>
      </c>
      <c r="I25" s="57">
        <f t="shared" si="1"/>
        <v>0</v>
      </c>
      <c r="J25" s="57">
        <f t="shared" si="1"/>
        <v>0</v>
      </c>
      <c r="K25" s="57">
        <f t="shared" si="1"/>
        <v>0</v>
      </c>
      <c r="L25" s="57">
        <f t="shared" si="1"/>
        <v>0</v>
      </c>
      <c r="M25" s="57">
        <f t="shared" si="1"/>
        <v>331000</v>
      </c>
    </row>
    <row r="26" spans="1:13" ht="30.95" customHeight="1" x14ac:dyDescent="0.4">
      <c r="A26" s="14"/>
      <c r="D26" s="69"/>
      <c r="E26" s="69"/>
      <c r="F26" s="69"/>
      <c r="G26" s="120"/>
      <c r="H26" s="125"/>
      <c r="I26" s="125"/>
      <c r="J26" s="125"/>
      <c r="K26" s="125"/>
      <c r="L26" s="125"/>
      <c r="M26" s="125"/>
    </row>
    <row r="27" spans="1:13" ht="30.95" customHeight="1" x14ac:dyDescent="0.4">
      <c r="A27" s="14"/>
      <c r="D27" s="69"/>
      <c r="E27" s="69"/>
      <c r="F27" s="69"/>
      <c r="G27" s="120"/>
      <c r="H27" s="125"/>
      <c r="I27" s="125"/>
      <c r="J27" s="125"/>
      <c r="K27" s="125"/>
      <c r="L27" s="125"/>
      <c r="M27" s="125"/>
    </row>
    <row r="28" spans="1:13" ht="30.95" customHeight="1" thickBot="1" x14ac:dyDescent="0.5">
      <c r="A28" s="14"/>
      <c r="B28" s="37"/>
      <c r="C28" s="70"/>
      <c r="D28" s="69"/>
      <c r="E28" s="69"/>
      <c r="F28" s="23"/>
      <c r="G28" s="141"/>
      <c r="H28" s="141"/>
      <c r="I28" s="141"/>
    </row>
    <row r="29" spans="1:13" ht="30.95" customHeight="1" x14ac:dyDescent="0.5">
      <c r="A29" s="14"/>
      <c r="B29" s="84" t="s">
        <v>77</v>
      </c>
      <c r="C29" s="137"/>
      <c r="D29" s="137"/>
      <c r="E29" s="137"/>
      <c r="F29" s="92"/>
      <c r="G29" s="119" t="s">
        <v>176</v>
      </c>
      <c r="H29" s="119"/>
      <c r="I29" s="142"/>
    </row>
    <row r="30" spans="1:13" ht="27" customHeight="1" x14ac:dyDescent="0.5">
      <c r="A30" s="14"/>
      <c r="B30" s="84" t="s">
        <v>158</v>
      </c>
      <c r="C30" s="137"/>
      <c r="D30" s="137"/>
      <c r="E30" s="137"/>
      <c r="F30" s="92"/>
      <c r="G30" s="119" t="s">
        <v>177</v>
      </c>
      <c r="H30" s="142"/>
      <c r="I30" s="119"/>
    </row>
    <row r="31" spans="1:13" ht="30.95" customHeight="1" x14ac:dyDescent="0.45">
      <c r="A31" s="18"/>
      <c r="B31" s="17"/>
      <c r="C31" s="70"/>
      <c r="D31" s="70"/>
      <c r="E31" s="70"/>
      <c r="F31" s="70"/>
      <c r="G31" s="117"/>
      <c r="H31" s="117"/>
      <c r="I31" s="117"/>
      <c r="J31" s="122"/>
      <c r="K31" s="143"/>
      <c r="L31" s="143"/>
      <c r="M31" s="144"/>
    </row>
    <row r="32" spans="1:13" ht="30.95" customHeight="1" x14ac:dyDescent="0.45">
      <c r="A32" s="18"/>
      <c r="B32" s="17"/>
      <c r="C32" s="70"/>
      <c r="D32" s="70"/>
      <c r="E32" s="70"/>
      <c r="F32" s="70"/>
      <c r="G32" s="117"/>
      <c r="K32" s="122"/>
      <c r="L32" s="122"/>
      <c r="M32" s="125"/>
    </row>
    <row r="33" spans="1:16" ht="30.95" customHeight="1" x14ac:dyDescent="0.45">
      <c r="A33" s="18"/>
      <c r="B33" s="17"/>
      <c r="C33" s="70"/>
      <c r="D33" s="70"/>
      <c r="E33" s="70"/>
      <c r="F33" s="70"/>
      <c r="G33" s="117"/>
      <c r="K33" s="122"/>
      <c r="L33" s="122"/>
      <c r="M33" s="125"/>
    </row>
    <row r="34" spans="1:16" ht="30.95" customHeight="1" x14ac:dyDescent="0.45">
      <c r="A34" s="18"/>
      <c r="B34" s="17"/>
      <c r="C34" s="70"/>
      <c r="D34" s="70"/>
      <c r="E34" s="70"/>
      <c r="F34" s="70"/>
      <c r="G34" s="117"/>
      <c r="H34" s="117"/>
      <c r="I34" s="117"/>
      <c r="J34" s="122"/>
      <c r="K34" s="122"/>
      <c r="L34" s="122"/>
      <c r="M34" s="125"/>
    </row>
    <row r="35" spans="1:16" ht="30.95" customHeight="1" x14ac:dyDescent="0.45">
      <c r="A35" s="30"/>
      <c r="B35" s="31"/>
      <c r="C35" s="71"/>
      <c r="D35" s="71"/>
      <c r="E35" s="71"/>
      <c r="F35" s="71"/>
      <c r="G35" s="60"/>
      <c r="H35" s="60"/>
      <c r="I35" s="60"/>
      <c r="J35" s="60"/>
      <c r="K35" s="132"/>
      <c r="L35" s="132"/>
      <c r="M35" s="132"/>
    </row>
    <row r="36" spans="1:16" ht="28.5" x14ac:dyDescent="0.45">
      <c r="A36" s="25"/>
      <c r="B36" s="31"/>
      <c r="C36" s="71"/>
      <c r="D36" s="71"/>
      <c r="E36" s="71"/>
      <c r="F36" s="71"/>
      <c r="G36" s="61"/>
      <c r="H36" s="61"/>
      <c r="I36" s="61"/>
      <c r="J36" s="61"/>
      <c r="K36" s="132"/>
      <c r="L36" s="132"/>
      <c r="M36" s="132"/>
      <c r="N36" s="25"/>
      <c r="O36" s="25"/>
      <c r="P36" s="25"/>
    </row>
    <row r="37" spans="1:16" ht="28.5" x14ac:dyDescent="0.45">
      <c r="A37" s="25"/>
      <c r="B37" s="31"/>
      <c r="C37" s="71"/>
      <c r="D37" s="71"/>
      <c r="E37" s="71"/>
      <c r="F37" s="71"/>
      <c r="G37" s="61"/>
      <c r="H37" s="61"/>
      <c r="I37" s="61"/>
      <c r="J37" s="61"/>
      <c r="K37" s="132"/>
      <c r="L37" s="132"/>
      <c r="M37" s="132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topLeftCell="A3" workbookViewId="0">
      <selection activeCell="C20" sqref="C20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60.5703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5" ht="27" x14ac:dyDescent="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15" ht="27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27" x14ac:dyDescent="0.25">
      <c r="A4" s="258" t="s">
        <v>436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19"/>
    </row>
    <row r="5" spans="1:15" ht="27" x14ac:dyDescent="0.25">
      <c r="A5" s="269" t="s">
        <v>394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</row>
    <row r="6" spans="1:15" ht="18.75" x14ac:dyDescent="0.4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1:15" ht="52.5" customHeight="1" x14ac:dyDescent="0.45">
      <c r="A7" s="32" t="s">
        <v>1</v>
      </c>
      <c r="B7" s="223" t="s">
        <v>2</v>
      </c>
      <c r="C7" s="223" t="s">
        <v>3</v>
      </c>
      <c r="D7" s="223" t="s">
        <v>4</v>
      </c>
      <c r="E7" s="224" t="s">
        <v>5</v>
      </c>
      <c r="F7" s="7" t="s">
        <v>152</v>
      </c>
      <c r="G7" s="224" t="s">
        <v>390</v>
      </c>
      <c r="H7" s="223" t="s">
        <v>6</v>
      </c>
      <c r="I7" s="224" t="s">
        <v>7</v>
      </c>
      <c r="J7" s="223" t="s">
        <v>8</v>
      </c>
      <c r="K7" s="224" t="s">
        <v>9</v>
      </c>
      <c r="L7" s="224" t="s">
        <v>10</v>
      </c>
      <c r="M7" s="224" t="s">
        <v>11</v>
      </c>
      <c r="N7" s="223" t="s">
        <v>12</v>
      </c>
      <c r="O7" s="225"/>
    </row>
    <row r="8" spans="1:15" ht="22.5" x14ac:dyDescent="0.45">
      <c r="A8" s="33">
        <v>1</v>
      </c>
      <c r="B8" s="10" t="s">
        <v>391</v>
      </c>
      <c r="C8" s="11" t="s">
        <v>339</v>
      </c>
      <c r="D8" s="11" t="s">
        <v>23</v>
      </c>
      <c r="E8" s="226" t="s">
        <v>24</v>
      </c>
      <c r="F8" s="11" t="s">
        <v>153</v>
      </c>
      <c r="G8" s="227">
        <v>25000</v>
      </c>
      <c r="H8" s="227">
        <v>0</v>
      </c>
      <c r="I8" s="227">
        <v>25</v>
      </c>
      <c r="J8" s="227">
        <v>717.5</v>
      </c>
      <c r="K8" s="227">
        <v>760</v>
      </c>
      <c r="L8" s="227">
        <v>3486.65</v>
      </c>
      <c r="M8" s="227">
        <f>+H8+I8+J8+K8+L8</f>
        <v>4989.1499999999996</v>
      </c>
      <c r="N8" s="227">
        <f>+G8-M8</f>
        <v>20010.849999999999</v>
      </c>
      <c r="O8" s="222"/>
    </row>
    <row r="9" spans="1:15" ht="22.5" x14ac:dyDescent="0.45">
      <c r="A9" s="33">
        <v>2</v>
      </c>
      <c r="B9" s="228" t="s">
        <v>392</v>
      </c>
      <c r="C9" s="228" t="s">
        <v>187</v>
      </c>
      <c r="D9" s="228" t="s">
        <v>133</v>
      </c>
      <c r="E9" s="226" t="s">
        <v>24</v>
      </c>
      <c r="F9" s="228" t="s">
        <v>154</v>
      </c>
      <c r="G9" s="227">
        <v>10000</v>
      </c>
      <c r="H9" s="227">
        <v>0</v>
      </c>
      <c r="I9" s="227">
        <v>25</v>
      </c>
      <c r="J9" s="227">
        <v>287</v>
      </c>
      <c r="K9" s="227">
        <v>304</v>
      </c>
      <c r="L9" s="227">
        <v>1148.33</v>
      </c>
      <c r="M9" s="227">
        <f>+H9+I9+J9+K9+L9</f>
        <v>1764.33</v>
      </c>
      <c r="N9" s="227">
        <f>+G9-M9</f>
        <v>8235.67</v>
      </c>
    </row>
    <row r="10" spans="1:15" ht="22.5" x14ac:dyDescent="0.45">
      <c r="A10" s="270" t="s">
        <v>157</v>
      </c>
      <c r="B10" s="271"/>
      <c r="C10" s="271"/>
      <c r="D10" s="271"/>
      <c r="E10" s="271"/>
      <c r="F10" s="272"/>
      <c r="G10" s="229">
        <f>SUM(G8:G8)</f>
        <v>25000</v>
      </c>
      <c r="H10" s="230">
        <f t="shared" ref="H10:M10" si="0">SUM(H8:H8)</f>
        <v>0</v>
      </c>
      <c r="I10" s="230">
        <f t="shared" si="0"/>
        <v>25</v>
      </c>
      <c r="J10" s="230">
        <f t="shared" si="0"/>
        <v>717.5</v>
      </c>
      <c r="K10" s="230">
        <f t="shared" si="0"/>
        <v>760</v>
      </c>
      <c r="L10" s="230">
        <f t="shared" si="0"/>
        <v>3486.65</v>
      </c>
      <c r="M10" s="230">
        <f t="shared" si="0"/>
        <v>4989.1499999999996</v>
      </c>
      <c r="N10" s="230">
        <f>SUM(N8:N9)</f>
        <v>28246.519999999997</v>
      </c>
    </row>
    <row r="11" spans="1:15" ht="18.75" x14ac:dyDescent="0.4">
      <c r="A11" s="231"/>
      <c r="B11" s="34"/>
      <c r="C11" s="34"/>
      <c r="D11" s="34"/>
      <c r="E11" s="34"/>
      <c r="F11" s="34"/>
      <c r="G11" s="232"/>
      <c r="H11" s="35"/>
      <c r="I11" s="35"/>
      <c r="J11" s="35"/>
      <c r="K11" s="35"/>
      <c r="L11" s="35"/>
      <c r="M11" s="35"/>
      <c r="N11" s="35"/>
    </row>
    <row r="12" spans="1:15" ht="18.75" x14ac:dyDescent="0.4">
      <c r="A12" s="231"/>
      <c r="B12" s="34"/>
      <c r="C12" s="34"/>
      <c r="D12" s="34"/>
      <c r="E12" s="34"/>
      <c r="F12" s="34"/>
      <c r="G12" s="232"/>
      <c r="H12" s="35"/>
      <c r="I12" s="35"/>
      <c r="J12" s="35"/>
      <c r="K12" s="35"/>
      <c r="L12" s="35"/>
      <c r="M12" s="35"/>
      <c r="N12" s="35"/>
    </row>
    <row r="13" spans="1:15" ht="23.25" thickBot="1" x14ac:dyDescent="0.5">
      <c r="A13" s="36"/>
      <c r="B13" s="37"/>
      <c r="C13" s="38"/>
      <c r="D13" s="38"/>
      <c r="E13" s="38"/>
      <c r="F13" s="38"/>
      <c r="G13" s="39"/>
      <c r="H13" s="233"/>
      <c r="I13" s="233"/>
      <c r="J13" s="233"/>
      <c r="K13" s="40"/>
      <c r="L13" s="40"/>
      <c r="M13" s="40"/>
      <c r="N13" s="35"/>
    </row>
    <row r="14" spans="1:15" ht="24.75" x14ac:dyDescent="0.5">
      <c r="A14" s="36"/>
      <c r="B14" s="84" t="s">
        <v>77</v>
      </c>
      <c r="C14" s="84"/>
      <c r="D14" s="84"/>
      <c r="E14" s="84"/>
      <c r="F14" s="84"/>
      <c r="G14" s="234"/>
      <c r="H14" s="234" t="s">
        <v>78</v>
      </c>
      <c r="I14" s="234"/>
      <c r="J14" s="234"/>
      <c r="K14" s="235"/>
      <c r="L14" s="40"/>
      <c r="M14" s="40"/>
      <c r="N14" s="35"/>
    </row>
    <row r="15" spans="1:15" ht="24.75" x14ac:dyDescent="0.5">
      <c r="A15" s="36"/>
      <c r="B15" s="84" t="s">
        <v>158</v>
      </c>
      <c r="C15" s="84"/>
      <c r="D15" s="84"/>
      <c r="E15" s="84"/>
      <c r="F15" s="84"/>
      <c r="G15" s="234"/>
      <c r="H15" s="234" t="s">
        <v>79</v>
      </c>
      <c r="I15" s="234"/>
      <c r="J15" s="236"/>
      <c r="K15" s="39"/>
      <c r="L15" s="40"/>
      <c r="M15" s="40"/>
      <c r="N15" s="35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2026-02-16T13:28:40Z</dcterms:modified>
  <dc:language>es-ES</dc:language>
</cp:coreProperties>
</file>