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3- Marzo/"/>
    </mc:Choice>
  </mc:AlternateContent>
  <xr:revisionPtr revIDLastSave="0" documentId="8_{28E06ABA-7C88-4175-8595-8DEFD9187BAB}" xr6:coauthVersionLast="47" xr6:coauthVersionMax="47" xr10:uidLastSave="{00000000-0000-0000-0000-000000000000}"/>
  <bookViews>
    <workbookView xWindow="20370" yWindow="-120" windowWidth="20730" windowHeight="11040" tabRatio="603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11'!$J$1:$J$58</definedName>
    <definedName name="_xlnm._FilterDatabase" localSheetId="0" hidden="1">'FIJO PROG 01 '!$D$1:$D$114</definedName>
    <definedName name="_xlnm.Print_Area" localSheetId="6">'COMPENSACION POR SEGURIDAD'!$A$1:$M$31</definedName>
    <definedName name="_xlnm.Print_Area" localSheetId="1">'CONT. PROG 11'!$A$1:$N$52</definedName>
    <definedName name="_xlnm.Print_Area" localSheetId="0">'FIJO PROG 01 '!$A$1:$N$114</definedName>
    <definedName name="_xlnm.Print_Area" localSheetId="2">'FIJO PROG 11'!$A$1:$N$54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6" l="1"/>
  <c r="M48" i="6"/>
  <c r="N48" i="6" s="1"/>
  <c r="M27" i="6"/>
  <c r="N27" i="6" s="1"/>
  <c r="M47" i="6"/>
  <c r="N47" i="6" s="1"/>
  <c r="M73" i="1"/>
  <c r="N73" i="1" s="1"/>
  <c r="M59" i="1"/>
  <c r="N59" i="1" s="1"/>
  <c r="M60" i="1"/>
  <c r="N60" i="1" s="1"/>
  <c r="N18" i="8"/>
  <c r="M18" i="8"/>
  <c r="L18" i="8"/>
  <c r="K18" i="8"/>
  <c r="J18" i="8"/>
  <c r="I18" i="8"/>
  <c r="G18" i="8"/>
  <c r="M14" i="8"/>
  <c r="N14" i="8" s="1"/>
  <c r="M10" i="8"/>
  <c r="N10" i="8" s="1"/>
  <c r="M17" i="8"/>
  <c r="N17" i="8" s="1"/>
  <c r="M33" i="6"/>
  <c r="N33" i="6" s="1"/>
  <c r="M9" i="6"/>
  <c r="H50" i="6"/>
  <c r="M18" i="6"/>
  <c r="N18" i="6" s="1"/>
  <c r="M16" i="6"/>
  <c r="N16" i="6" s="1"/>
  <c r="M44" i="1"/>
  <c r="N44" i="1" s="1"/>
  <c r="M22" i="6"/>
  <c r="N22" i="6" s="1"/>
  <c r="M21" i="6"/>
  <c r="N21" i="6" s="1"/>
  <c r="N28" i="3"/>
  <c r="M8" i="1"/>
  <c r="M9" i="1"/>
  <c r="L108" i="1"/>
  <c r="L47" i="2"/>
  <c r="M46" i="6"/>
  <c r="G50" i="6"/>
  <c r="M26" i="6"/>
  <c r="N26" i="6" s="1"/>
  <c r="M12" i="6"/>
  <c r="N12" i="6" s="1"/>
  <c r="M25" i="6"/>
  <c r="N25" i="6" s="1"/>
  <c r="H108" i="1"/>
  <c r="M8" i="8"/>
  <c r="N8" i="8" s="1"/>
  <c r="M46" i="2"/>
  <c r="N46" i="2" s="1"/>
  <c r="M41" i="6"/>
  <c r="N41" i="6" s="1"/>
  <c r="M45" i="6"/>
  <c r="N45" i="6" s="1"/>
  <c r="M12" i="1"/>
  <c r="N12" i="1" s="1"/>
  <c r="M58" i="1"/>
  <c r="N58" i="1" s="1"/>
  <c r="M56" i="1"/>
  <c r="N56" i="1" s="1"/>
  <c r="M106" i="1"/>
  <c r="N106" i="1" s="1"/>
  <c r="G10" i="7"/>
  <c r="M9" i="7" l="1"/>
  <c r="N9" i="7" s="1"/>
  <c r="L10" i="7"/>
  <c r="K10" i="7"/>
  <c r="J10" i="7"/>
  <c r="I10" i="7"/>
  <c r="H10" i="7"/>
  <c r="M8" i="7"/>
  <c r="M10" i="7" s="1"/>
  <c r="N8" i="7" l="1"/>
  <c r="N10" i="7" s="1"/>
  <c r="M40" i="6" l="1"/>
  <c r="N40" i="6" s="1"/>
  <c r="M23" i="6"/>
  <c r="N23" i="6" s="1"/>
  <c r="M9" i="5"/>
  <c r="M25" i="5" s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6" i="3"/>
  <c r="N16" i="3" s="1"/>
  <c r="H47" i="2"/>
  <c r="G47" i="2"/>
  <c r="M21" i="2"/>
  <c r="N21" i="2" s="1"/>
  <c r="M37" i="2"/>
  <c r="N37" i="2" s="1"/>
  <c r="M57" i="1"/>
  <c r="N57" i="1" s="1"/>
  <c r="M95" i="1"/>
  <c r="N95" i="1" s="1"/>
  <c r="M94" i="1"/>
  <c r="N94" i="1" s="1"/>
  <c r="M74" i="1"/>
  <c r="N74" i="1" s="1"/>
  <c r="M75" i="1"/>
  <c r="N75" i="1" s="1"/>
  <c r="M105" i="1"/>
  <c r="N105" i="1" s="1"/>
  <c r="M43" i="1"/>
  <c r="N43" i="1" s="1"/>
  <c r="M29" i="3"/>
  <c r="N29" i="3" s="1"/>
  <c r="M39" i="6"/>
  <c r="N39" i="6" s="1"/>
  <c r="M35" i="6"/>
  <c r="N35" i="6" s="1"/>
  <c r="N31" i="6"/>
  <c r="N32" i="6"/>
  <c r="L30" i="3" l="1"/>
  <c r="M34" i="6"/>
  <c r="N34" i="6" s="1"/>
  <c r="M13" i="6"/>
  <c r="N13" i="6" s="1"/>
  <c r="J30" i="3"/>
  <c r="M14" i="3"/>
  <c r="N14" i="3" s="1"/>
  <c r="M15" i="3"/>
  <c r="M24" i="6"/>
  <c r="N24" i="6" s="1"/>
  <c r="M70" i="1"/>
  <c r="N70" i="1" s="1"/>
  <c r="M71" i="1"/>
  <c r="N71" i="1" s="1"/>
  <c r="M72" i="1"/>
  <c r="N72" i="1" s="1"/>
  <c r="M42" i="1"/>
  <c r="N42" i="1" s="1"/>
  <c r="M19" i="1"/>
  <c r="N19" i="1" s="1"/>
  <c r="M104" i="1"/>
  <c r="M103" i="1"/>
  <c r="M102" i="1"/>
  <c r="M101" i="1"/>
  <c r="M36" i="2"/>
  <c r="N36" i="2" s="1"/>
  <c r="M44" i="2"/>
  <c r="N44" i="2" s="1"/>
  <c r="M43" i="2"/>
  <c r="N43" i="2" s="1"/>
  <c r="L50" i="6"/>
  <c r="M14" i="1"/>
  <c r="N14" i="1" s="1"/>
  <c r="M65" i="1"/>
  <c r="N65" i="1" s="1"/>
  <c r="M37" i="6"/>
  <c r="N37" i="6" s="1"/>
  <c r="N45" i="1"/>
  <c r="M69" i="1"/>
  <c r="N69" i="1" s="1"/>
  <c r="J50" i="6"/>
  <c r="M17" i="6"/>
  <c r="N17" i="6" s="1"/>
  <c r="M10" i="6"/>
  <c r="M41" i="1"/>
  <c r="N41" i="1" s="1"/>
  <c r="M25" i="3"/>
  <c r="N25" i="3" s="1"/>
  <c r="K50" i="6"/>
  <c r="I50" i="6"/>
  <c r="M17" i="1"/>
  <c r="N17" i="1" s="1"/>
  <c r="N55" i="1"/>
  <c r="M84" i="1"/>
  <c r="N84" i="1" s="1"/>
  <c r="M9" i="2"/>
  <c r="N9" i="2" s="1"/>
  <c r="M64" i="1"/>
  <c r="N64" i="1" s="1"/>
  <c r="N54" i="1"/>
  <c r="M13" i="3"/>
  <c r="N13" i="3" s="1"/>
  <c r="M12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3" i="1"/>
  <c r="N63" i="1" s="1"/>
  <c r="M22" i="1"/>
  <c r="N22" i="1" s="1"/>
  <c r="M11" i="1"/>
  <c r="N11" i="1" s="1"/>
  <c r="M40" i="1"/>
  <c r="N40" i="1" s="1"/>
  <c r="M93" i="1"/>
  <c r="N93" i="1" s="1"/>
  <c r="M53" i="1"/>
  <c r="N53" i="1" s="1"/>
  <c r="N10" i="6" l="1"/>
  <c r="M92" i="1"/>
  <c r="N92" i="1" s="1"/>
  <c r="M16" i="1"/>
  <c r="N16" i="1" s="1"/>
  <c r="M62" i="1"/>
  <c r="N62" i="1" s="1"/>
  <c r="M91" i="1"/>
  <c r="N91" i="1" s="1"/>
  <c r="M90" i="1"/>
  <c r="N90" i="1" s="1"/>
  <c r="M86" i="1"/>
  <c r="M68" i="1"/>
  <c r="N68" i="1" s="1"/>
  <c r="M18" i="1"/>
  <c r="N18" i="1" s="1"/>
  <c r="M76" i="1"/>
  <c r="N76" i="1" s="1"/>
  <c r="M77" i="1"/>
  <c r="N77" i="1" s="1"/>
  <c r="M23" i="2"/>
  <c r="N23" i="2" s="1"/>
  <c r="N104" i="1"/>
  <c r="M8" i="2"/>
  <c r="M10" i="2"/>
  <c r="N10" i="2" s="1"/>
  <c r="M12" i="2"/>
  <c r="N12" i="2" s="1"/>
  <c r="G108" i="1"/>
  <c r="L10" i="4"/>
  <c r="K10" i="4"/>
  <c r="J10" i="4"/>
  <c r="I10" i="4"/>
  <c r="H10" i="4"/>
  <c r="G10" i="4"/>
  <c r="N103" i="1"/>
  <c r="K30" i="3"/>
  <c r="I30" i="3"/>
  <c r="H30" i="3"/>
  <c r="G30" i="3"/>
  <c r="M9" i="3"/>
  <c r="N9" i="3" s="1"/>
  <c r="M52" i="1"/>
  <c r="N52" i="1" s="1"/>
  <c r="N67" i="1"/>
  <c r="N8" i="2" l="1"/>
  <c r="N102" i="1"/>
  <c r="N101" i="1"/>
  <c r="N12" i="3"/>
  <c r="M42" i="2"/>
  <c r="N42" i="2" s="1"/>
  <c r="M41" i="2"/>
  <c r="N41" i="2" s="1"/>
  <c r="M11" i="6"/>
  <c r="M83" i="1"/>
  <c r="N83" i="1" s="1"/>
  <c r="M99" i="1"/>
  <c r="N99" i="1" s="1"/>
  <c r="M66" i="1"/>
  <c r="N66" i="1" s="1"/>
  <c r="M51" i="1"/>
  <c r="N51" i="1" s="1"/>
  <c r="M82" i="1"/>
  <c r="N82" i="1" s="1"/>
  <c r="M100" i="1"/>
  <c r="N100" i="1" s="1"/>
  <c r="M98" i="1"/>
  <c r="N98" i="1" s="1"/>
  <c r="M20" i="1"/>
  <c r="N20" i="1" s="1"/>
  <c r="M25" i="2"/>
  <c r="N25" i="2" s="1"/>
  <c r="M18" i="3"/>
  <c r="N18" i="3" s="1"/>
  <c r="M26" i="3"/>
  <c r="N26" i="3" s="1"/>
  <c r="M107" i="1"/>
  <c r="N107" i="1" s="1"/>
  <c r="M38" i="1"/>
  <c r="N38" i="1" s="1"/>
  <c r="M18" i="2"/>
  <c r="N18" i="2" s="1"/>
  <c r="K108" i="1"/>
  <c r="J108" i="1"/>
  <c r="M36" i="1"/>
  <c r="N36" i="1" s="1"/>
  <c r="M25" i="1"/>
  <c r="N25" i="1" s="1"/>
  <c r="M10" i="1"/>
  <c r="N10" i="1" s="1"/>
  <c r="M15" i="1"/>
  <c r="N15" i="1" s="1"/>
  <c r="M50" i="1"/>
  <c r="N50" i="1" s="1"/>
  <c r="M49" i="1"/>
  <c r="N49" i="1" s="1"/>
  <c r="M38" i="2"/>
  <c r="N38" i="2" s="1"/>
  <c r="N11" i="6" l="1"/>
  <c r="M24" i="3"/>
  <c r="N24" i="3" s="1"/>
  <c r="N15" i="3"/>
  <c r="M27" i="2"/>
  <c r="N27" i="2" s="1"/>
  <c r="M17" i="2"/>
  <c r="N17" i="2" s="1"/>
  <c r="M48" i="1"/>
  <c r="N48" i="1" s="1"/>
  <c r="M35" i="1"/>
  <c r="N35" i="1" s="1"/>
  <c r="M34" i="1"/>
  <c r="N34" i="1" s="1"/>
  <c r="M11" i="3"/>
  <c r="N11" i="3" s="1"/>
  <c r="M10" i="3"/>
  <c r="M17" i="3"/>
  <c r="N17" i="3" s="1"/>
  <c r="M19" i="3"/>
  <c r="N19" i="3" s="1"/>
  <c r="M20" i="3"/>
  <c r="N20" i="3" s="1"/>
  <c r="M21" i="3"/>
  <c r="N21" i="3" s="1"/>
  <c r="M22" i="3"/>
  <c r="N22" i="3" s="1"/>
  <c r="M23" i="3"/>
  <c r="N23" i="3" s="1"/>
  <c r="M27" i="3"/>
  <c r="N27" i="3" s="1"/>
  <c r="M33" i="1"/>
  <c r="N33" i="1" s="1"/>
  <c r="M32" i="1"/>
  <c r="I47" i="2"/>
  <c r="J47" i="2"/>
  <c r="K47" i="2"/>
  <c r="N10" i="3" l="1"/>
  <c r="N30" i="3" s="1"/>
  <c r="M30" i="3"/>
  <c r="N47" i="1"/>
  <c r="M13" i="1"/>
  <c r="N13" i="1" s="1"/>
  <c r="N9" i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6" i="1"/>
  <c r="M39" i="1"/>
  <c r="N39" i="1" s="1"/>
  <c r="M31" i="1"/>
  <c r="N31" i="1" s="1"/>
  <c r="N32" i="1"/>
  <c r="M61" i="1"/>
  <c r="N61" i="1" s="1"/>
  <c r="M78" i="1"/>
  <c r="N78" i="1" s="1"/>
  <c r="M79" i="1"/>
  <c r="N79" i="1" s="1"/>
  <c r="M81" i="1"/>
  <c r="N81" i="1" s="1"/>
  <c r="M87" i="1"/>
  <c r="N87" i="1" s="1"/>
  <c r="M89" i="1"/>
  <c r="N89" i="1" s="1"/>
  <c r="M85" i="1"/>
  <c r="N85" i="1" s="1"/>
  <c r="M88" i="1"/>
  <c r="N88" i="1" s="1"/>
  <c r="N86" i="1"/>
  <c r="M96" i="1"/>
  <c r="N96" i="1" s="1"/>
  <c r="M80" i="1"/>
  <c r="N80" i="1" s="1"/>
  <c r="M97" i="1"/>
  <c r="N97" i="1" s="1"/>
  <c r="M14" i="6" l="1"/>
  <c r="I108" i="1"/>
  <c r="N14" i="6" l="1"/>
  <c r="M15" i="6"/>
  <c r="N15" i="6" s="1"/>
  <c r="M9" i="4" l="1"/>
  <c r="M19" i="6" l="1"/>
  <c r="M20" i="6"/>
  <c r="N20" i="6" s="1"/>
  <c r="N9" i="4"/>
  <c r="N19" i="6" l="1"/>
  <c r="M28" i="6"/>
  <c r="N28" i="6" s="1"/>
  <c r="M29" i="6" l="1"/>
  <c r="N29" i="6" s="1"/>
  <c r="N9" i="6" l="1"/>
  <c r="M30" i="6" l="1"/>
  <c r="N30" i="6" s="1"/>
  <c r="L25" i="5"/>
  <c r="K25" i="5"/>
  <c r="J25" i="5"/>
  <c r="I25" i="5"/>
  <c r="H25" i="5"/>
  <c r="G25" i="5"/>
  <c r="M8" i="5"/>
  <c r="M22" i="2"/>
  <c r="N22" i="2" s="1"/>
  <c r="M15" i="2"/>
  <c r="N15" i="2" s="1"/>
  <c r="M13" i="2"/>
  <c r="M19" i="2"/>
  <c r="N19" i="2" s="1"/>
  <c r="M14" i="2"/>
  <c r="N14" i="2" s="1"/>
  <c r="M45" i="2"/>
  <c r="N45" i="2" s="1"/>
  <c r="M39" i="2"/>
  <c r="N39" i="2" s="1"/>
  <c r="M16" i="2"/>
  <c r="N16" i="2" s="1"/>
  <c r="N13" i="2" l="1"/>
  <c r="M47" i="2"/>
  <c r="N10" i="4"/>
  <c r="M10" i="4"/>
  <c r="N47" i="2" l="1"/>
  <c r="M36" i="6" l="1"/>
  <c r="M38" i="6"/>
  <c r="N38" i="6" s="1"/>
  <c r="N36" i="6" l="1"/>
  <c r="M42" i="6" l="1"/>
  <c r="N42" i="6" s="1"/>
  <c r="M43" i="6" l="1"/>
  <c r="N46" i="6"/>
  <c r="N43" i="6" l="1"/>
  <c r="M49" i="6"/>
  <c r="M44" i="6"/>
  <c r="N44" i="6" s="1"/>
  <c r="M108" i="1"/>
  <c r="N8" i="1"/>
  <c r="N108" i="1" s="1"/>
  <c r="M50" i="6" l="1"/>
  <c r="N49" i="6"/>
</calcChain>
</file>

<file path=xl/sharedStrings.xml><?xml version="1.0" encoding="utf-8"?>
<sst xmlns="http://schemas.openxmlformats.org/spreadsheetml/2006/main" count="1377" uniqueCount="436">
  <si>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</si>
  <si>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</si>
  <si>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</si>
  <si>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</si>
  <si>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</si>
  <si>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</si>
  <si>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</si>
  <si>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</si>
  <si>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</si>
  <si>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</si>
  <si>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</si>
  <si>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</si>
  <si>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</si>
  <si>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</si>
  <si>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</si>
  <si>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</si>
  <si>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</si>
  <si>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</si>
  <si>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</si>
  <si>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</si>
  <si>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</si>
  <si>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</si>
  <si>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</si>
  <si>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</si>
  <si>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</si>
  <si>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</si>
  <si>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</si>
  <si>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</si>
  <si>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</si>
  <si>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</si>
  <si>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</si>
  <si>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</si>
  <si>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</si>
  <si>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</si>
  <si>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</si>
  <si>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</si>
  <si>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</si>
  <si>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</si>
  <si>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</si>
  <si>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</si>
  <si>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</si>
  <si>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</si>
  <si>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</si>
  <si>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</si>
  <si>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</si>
  <si>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</si>
  <si>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</si>
  <si>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</si>
  <si>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</si>
  <si>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</si>
  <si>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</si>
  <si>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</si>
  <si>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</si>
  <si>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</si>
  <si>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</si>
  <si>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</si>
  <si>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</si>
  <si>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</si>
  <si>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</si>
  <si>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</si>
  <si>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</si>
  <si>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</si>
  <si>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</si>
  <si>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</si>
  <si>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</si>
  <si>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</si>
  <si>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</si>
  <si>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</si>
  <si>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</si>
  <si>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</si>
  <si>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</si>
  <si>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</si>
  <si>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</si>
  <si>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</si>
  <si>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</si>
  <si>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</si>
  <si>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</si>
  <si>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</si>
  <si>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</si>
  <si>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</si>
  <si>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</si>
  <si>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</si>
  <si>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</si>
  <si>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</si>
  <si>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</si>
  <si>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</si>
  <si>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</si>
  <si>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</si>
  <si>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</si>
  <si>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</si>
  <si>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</si>
  <si>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</si>
  <si>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</si>
  <si>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</si>
  <si>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</si>
  <si>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</si>
  <si>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</si>
  <si>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</si>
  <si>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</si>
  <si>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</si>
  <si>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</si>
  <si>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</si>
  <si>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</si>
  <si>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</si>
  <si>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</si>
  <si>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</si>
  <si>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</si>
  <si>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</si>
  <si>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</si>
  <si>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</si>
  <si>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</si>
  <si>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</si>
  <si>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</si>
  <si>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</si>
  <si>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</si>
  <si>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</si>
  <si>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</si>
  <si>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</si>
  <si>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</si>
  <si>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</si>
  <si>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</si>
  <si>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</si>
  <si>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</si>
  <si>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</si>
  <si>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</si>
  <si>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</si>
  <si>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</si>
  <si>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</si>
  <si>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 xml:space="preserve">TRAMITE DE PENSION </t>
  </si>
  <si>
    <t>TECNICO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</si>
  <si>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</si>
  <si>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</si>
  <si>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</si>
  <si>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</si>
  <si>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</si>
  <si>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</si>
  <si>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</si>
  <si>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</si>
  <si>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</si>
  <si>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</si>
  <si>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</si>
  <si>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</si>
  <si>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</si>
  <si>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</si>
  <si>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</si>
  <si>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    INSTITUTO DE INNOVACION EN BIOTECNOLOGIA E INDUSTRIA</t>
  </si>
  <si>
    <t>GENERO</t>
  </si>
  <si>
    <t>MASCULINO</t>
  </si>
  <si>
    <t>FEMENINO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</si>
  <si>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</si>
  <si>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</si>
  <si>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</si>
  <si>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</si>
  <si>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</si>
  <si>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</si>
  <si>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</si>
  <si>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</si>
  <si>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</si>
  <si>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</si>
  <si>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</si>
  <si>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</si>
  <si>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</si>
  <si>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</si>
  <si>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</si>
  <si>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</si>
  <si>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</si>
  <si>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</si>
  <si>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</si>
  <si>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</si>
  <si>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</si>
  <si>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</si>
  <si>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</si>
  <si>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</si>
  <si>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</si>
  <si>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</si>
  <si>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</si>
  <si>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</si>
  <si>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</si>
  <si>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</si>
  <si>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</si>
  <si>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</si>
  <si>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</si>
  <si>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</si>
  <si>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</si>
  <si>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</si>
  <si>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</si>
  <si>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</si>
  <si>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</si>
  <si>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</si>
  <si>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</si>
  <si>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</si>
  <si>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</si>
  <si>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</si>
  <si>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</si>
  <si>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</si>
  <si>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</si>
  <si>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</si>
  <si>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</si>
  <si>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</si>
  <si>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</si>
  <si>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</si>
  <si>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</si>
  <si>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</si>
  <si>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</si>
  <si>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</si>
  <si>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</si>
  <si>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</si>
  <si>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</si>
  <si>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</si>
  <si>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</si>
  <si>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</si>
  <si>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</si>
  <si>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</si>
  <si>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</si>
  <si>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</si>
  <si>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</si>
  <si>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</si>
  <si>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</si>
  <si>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</si>
  <si>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</si>
  <si>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</si>
  <si>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</si>
  <si>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</si>
  <si>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</si>
  <si>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</si>
  <si>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</si>
  <si>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</si>
  <si>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</si>
  <si>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</si>
  <si>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</si>
  <si>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</si>
  <si>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</si>
  <si>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</si>
  <si>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</si>
  <si>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</si>
  <si>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</si>
  <si>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</si>
  <si>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</si>
  <si>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</si>
  <si>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</si>
  <si>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</si>
  <si>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</si>
  <si>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</si>
  <si>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OFICIAL DE SERVICIO</t>
  </si>
  <si>
    <t>TAVITA HEREDIA VASQUEZ</t>
  </si>
  <si>
    <t>MIRIELI MACIEL GARCIA SUAREZ</t>
  </si>
  <si>
    <t>DEPARTAMENTO RECURSOS HUMANOS</t>
  </si>
  <si>
    <t>AUXILIAR RECEPCION DE MUESTRA</t>
  </si>
  <si>
    <t>CONSERJE (DIRECCION EJECUTIVA)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</si>
  <si>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</si>
  <si>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</si>
  <si>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</si>
  <si>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</si>
  <si>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</si>
  <si>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</si>
  <si>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</si>
  <si>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</si>
  <si>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</si>
  <si>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</si>
  <si>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</si>
  <si>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</si>
  <si>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</si>
  <si>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</si>
  <si>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</si>
  <si>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</si>
  <si>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</si>
  <si>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</si>
  <si>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</si>
  <si>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</si>
  <si>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</si>
  <si>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</si>
  <si>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</si>
  <si>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</si>
  <si>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</si>
  <si>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</si>
  <si>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</si>
  <si>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</si>
  <si>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</si>
  <si>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</si>
  <si>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</si>
  <si>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</si>
  <si>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</si>
  <si>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</si>
  <si>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</si>
  <si>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</si>
  <si>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</si>
  <si>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</si>
  <si>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</si>
  <si>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</si>
  <si>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</si>
  <si>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</si>
  <si>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</si>
  <si>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</si>
  <si>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</si>
  <si>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</si>
  <si>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</si>
  <si>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</si>
  <si>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</si>
  <si>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</si>
  <si>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</si>
  <si>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</si>
  <si>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</si>
  <si>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</si>
  <si>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ALFA ESTEPHANY CONTRERAS PACHECO</t>
  </si>
  <si>
    <t>RUBEN HEREDIA MARTINEZ</t>
  </si>
  <si>
    <t>ANDERSON LUIS GERMOSEN ROSARIO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</si>
  <si>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</si>
  <si>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</si>
  <si>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</si>
  <si>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</si>
  <si>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</si>
  <si>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</si>
  <si>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</si>
  <si>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</si>
  <si>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</si>
  <si>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</si>
  <si>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</si>
  <si>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</si>
  <si>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</si>
  <si>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</si>
  <si>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</si>
  <si>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</si>
  <si>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</si>
  <si>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</si>
  <si>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</si>
  <si>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</si>
  <si>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</si>
  <si>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</si>
  <si>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</si>
  <si>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</si>
  <si>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</si>
  <si>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</si>
  <si>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</si>
  <si>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</si>
  <si>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</si>
  <si>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</si>
  <si>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</si>
  <si>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</si>
  <si>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</si>
  <si>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</si>
  <si>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</si>
  <si>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</si>
  <si>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</si>
  <si>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</si>
  <si>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</si>
  <si>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</si>
  <si>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</si>
  <si>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</si>
  <si>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</si>
  <si>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</si>
  <si>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</si>
  <si>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</si>
  <si>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</si>
  <si>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</si>
  <si>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</si>
  <si>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</si>
  <si>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</si>
  <si>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</si>
  <si>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</si>
  <si>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</si>
  <si>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</si>
  <si>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</si>
  <si>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</si>
  <si>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</si>
  <si>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</si>
  <si>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</si>
  <si>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</si>
  <si>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 xml:space="preserve">ANA ROSARIO MANZUETA </t>
  </si>
  <si>
    <t xml:space="preserve">AUXILIAR ADMINISTRATIVA </t>
  </si>
  <si>
    <t>DIVISION DE CONTABILIDAD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</si>
  <si>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</si>
  <si>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</si>
  <si>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</si>
  <si>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</si>
  <si>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</si>
  <si>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</si>
  <si>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</si>
  <si>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</si>
  <si>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</si>
  <si>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</si>
  <si>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</si>
  <si>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</si>
  <si>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</si>
  <si>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</si>
  <si>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</si>
  <si>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</si>
  <si>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</si>
  <si>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</si>
  <si>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</si>
  <si>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</si>
  <si>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</si>
  <si>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>HAMELY SHARON SORIANO DE LOS SANTOS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</si>
  <si>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</si>
  <si>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</si>
  <si>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</si>
  <si>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</si>
  <si>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</si>
  <si>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</si>
  <si>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</si>
  <si>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</si>
  <si>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</si>
  <si>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</si>
  <si>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</si>
  <si>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</si>
  <si>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</si>
  <si>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</si>
  <si>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</si>
  <si>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ENC. DIVISION SERVICIOS ANALITICOS</t>
  </si>
  <si>
    <t xml:space="preserve">SOPORTE </t>
  </si>
  <si>
    <t>FEMENIMO</t>
  </si>
  <si>
    <t xml:space="preserve">  FEBRERO, 2026</t>
  </si>
  <si>
    <t>NOMINA DE SUELDOS: EMPLEADOS TEMPORAL PROG.  11</t>
  </si>
  <si>
    <t>MARZO, 2026</t>
  </si>
  <si>
    <t xml:space="preserve">NOMINA DE SUELDOS: EMPLEADOS FIJOS PROG. 01 </t>
  </si>
  <si>
    <t xml:space="preserve">NOMINA DE SUELDOS: EMPLEADOS FIJOS PROG. 11 </t>
  </si>
  <si>
    <t>NOMINA DE SUELDOS: EMPLEADOS FIJOS PROG. 12</t>
  </si>
  <si>
    <t xml:space="preserve">MARZO, 2026 </t>
  </si>
  <si>
    <t>MARZO , 2026</t>
  </si>
  <si>
    <t>NOMINA DE SUELDOS: INTERINATO PROGRAMA 12</t>
  </si>
  <si>
    <t xml:space="preserve">MARIANNY EMETERIO MOSQUEA </t>
  </si>
  <si>
    <t>TECNICO CONTROL DE BIENES</t>
  </si>
  <si>
    <t>NOMINA DE SUELDOS: TRAMITE DE PENSION PROGRAMA 01</t>
  </si>
  <si>
    <t>NOMINA DE SUELDOS: COMPENSACION POR SEGURIDAD PROGRAMA 01</t>
  </si>
  <si>
    <t>NOMINA DE SUELDOS: PERSONAL EN SUPLENCIA CARGO DE CARRERA PROGRAMA 01</t>
  </si>
  <si>
    <t>MARIA DIODELINA GRACIELA MADERA</t>
  </si>
  <si>
    <t xml:space="preserve">DANIEL ANTONIO REYES SOSA </t>
  </si>
  <si>
    <t>ALAM GAUTREAUX RODRIGUEZ</t>
  </si>
  <si>
    <t>DAMARIS DEL CARMEN PAULINO ROBLES</t>
  </si>
  <si>
    <t>TECNICO INVESTIGADOR</t>
  </si>
  <si>
    <t>DIVISION DE CAPACITACION Y DIVISION CONTINUA</t>
  </si>
  <si>
    <t>BIENVENIDO DATANAEL FERNANDEZ GARCIA</t>
  </si>
  <si>
    <t>DIONIS IVAN HOEPELMAN</t>
  </si>
  <si>
    <t>25</t>
  </si>
  <si>
    <t>35</t>
  </si>
  <si>
    <t>38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</si>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</sst>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0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0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1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1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42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2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2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2" fillId="0" borderId="9" xfId="2" applyFont="1" applyBorder="1" applyAlignment="1">
      <alignment horizontal="left"/>
    </xf>
    <xf numFmtId="43" fontId="43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5" fillId="0" borderId="0" xfId="0" applyFont="1"/>
    <xf numFmtId="0" fontId="46" fillId="2" borderId="0" xfId="0" applyFont="1" applyFill="1" applyAlignment="1">
      <alignment horizontal="center" vertical="center"/>
    </xf>
    <xf numFmtId="43" fontId="46" fillId="2" borderId="0" xfId="2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43" fontId="45" fillId="0" borderId="0" xfId="2" applyFont="1" applyBorder="1"/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left"/>
    </xf>
    <xf numFmtId="43" fontId="46" fillId="2" borderId="1" xfId="2" applyFont="1" applyFill="1" applyBorder="1" applyAlignment="1">
      <alignment horizontal="left"/>
    </xf>
    <xf numFmtId="43" fontId="46" fillId="5" borderId="1" xfId="2" applyFont="1" applyFill="1" applyBorder="1" applyAlignment="1">
      <alignment horizontal="center"/>
    </xf>
    <xf numFmtId="43" fontId="46" fillId="0" borderId="1" xfId="2" applyFont="1" applyBorder="1" applyAlignment="1">
      <alignment horizontal="center"/>
    </xf>
    <xf numFmtId="43" fontId="46" fillId="0" borderId="1" xfId="2" applyFont="1" applyFill="1" applyBorder="1" applyAlignment="1">
      <alignment horizontal="center"/>
    </xf>
    <xf numFmtId="0" fontId="46" fillId="0" borderId="1" xfId="0" applyFont="1" applyBorder="1"/>
    <xf numFmtId="0" fontId="47" fillId="0" borderId="0" xfId="0" applyFont="1"/>
    <xf numFmtId="0" fontId="48" fillId="0" borderId="1" xfId="0" applyFont="1" applyBorder="1" applyAlignment="1">
      <alignment horizontal="left"/>
    </xf>
    <xf numFmtId="43" fontId="46" fillId="0" borderId="1" xfId="2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0" fontId="49" fillId="6" borderId="3" xfId="0" applyFont="1" applyFill="1" applyBorder="1"/>
    <xf numFmtId="0" fontId="49" fillId="6" borderId="4" xfId="0" applyFont="1" applyFill="1" applyBorder="1"/>
    <xf numFmtId="0" fontId="49" fillId="6" borderId="5" xfId="0" applyFont="1" applyFill="1" applyBorder="1"/>
    <xf numFmtId="43" fontId="46" fillId="3" borderId="1" xfId="2" applyFont="1" applyFill="1" applyBorder="1" applyAlignment="1">
      <alignment horizontal="left"/>
    </xf>
    <xf numFmtId="4" fontId="46" fillId="3" borderId="1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9" fillId="0" borderId="2" xfId="0" applyFont="1" applyBorder="1" applyAlignment="1">
      <alignment horizontal="left"/>
    </xf>
    <xf numFmtId="0" fontId="46" fillId="0" borderId="0" xfId="0" applyFont="1" applyAlignment="1">
      <alignment horizontal="left"/>
    </xf>
    <xf numFmtId="43" fontId="46" fillId="0" borderId="0" xfId="2" applyFont="1" applyBorder="1" applyAlignment="1">
      <alignment horizontal="left"/>
    </xf>
    <xf numFmtId="4" fontId="49" fillId="0" borderId="2" xfId="0" applyNumberFormat="1" applyFont="1" applyBorder="1" applyAlignment="1">
      <alignment horizontal="left"/>
    </xf>
    <xf numFmtId="4" fontId="46" fillId="0" borderId="0" xfId="0" applyNumberFormat="1" applyFont="1" applyAlignment="1">
      <alignment horizontal="center"/>
    </xf>
    <xf numFmtId="43" fontId="46" fillId="0" borderId="0" xfId="2" applyFont="1" applyBorder="1" applyAlignment="1">
      <alignment horizontal="center"/>
    </xf>
    <xf numFmtId="0" fontId="49" fillId="0" borderId="0" xfId="0" applyFont="1" applyAlignment="1">
      <alignment horizontal="left"/>
    </xf>
    <xf numFmtId="4" fontId="49" fillId="0" borderId="0" xfId="0" applyNumberFormat="1" applyFont="1" applyAlignment="1">
      <alignment horizontal="left"/>
    </xf>
    <xf numFmtId="43" fontId="47" fillId="0" borderId="0" xfId="2" applyFont="1" applyBorder="1"/>
    <xf numFmtId="0" fontId="50" fillId="0" borderId="0" xfId="0" applyFont="1"/>
    <xf numFmtId="43" fontId="47" fillId="0" borderId="0" xfId="2" applyFont="1"/>
    <xf numFmtId="0" fontId="51" fillId="0" borderId="0" xfId="0" applyFont="1"/>
    <xf numFmtId="0" fontId="46" fillId="0" borderId="1" xfId="0" applyFont="1" applyBorder="1" applyAlignment="1">
      <alignment horizontal="left" wrapText="1"/>
    </xf>
    <xf numFmtId="43" fontId="42" fillId="0" borderId="9" xfId="2" applyFont="1" applyBorder="1" applyAlignment="1">
      <alignment horizontal="center"/>
    </xf>
    <xf numFmtId="43" fontId="52" fillId="0" borderId="1" xfId="2" applyFont="1" applyBorder="1" applyAlignment="1">
      <alignment horizontal="center"/>
    </xf>
    <xf numFmtId="43" fontId="52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8" fillId="0" borderId="1" xfId="2" applyFont="1" applyBorder="1" applyAlignment="1">
      <alignment horizontal="center"/>
    </xf>
    <xf numFmtId="43" fontId="48" fillId="0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37" fillId="0" borderId="0" xfId="0" applyNumberFormat="1" applyFont="1" applyAlignment="1">
      <alignment horizontal="left"/>
    </xf>
    <xf numFmtId="0" fontId="53" fillId="0" borderId="0" xfId="0" applyFont="1"/>
    <xf numFmtId="17" fontId="3" fillId="2" borderId="0" xfId="0" applyNumberFormat="1" applyFont="1" applyFill="1" applyAlignment="1">
      <alignment horizontal="center" vertical="center"/>
    </xf>
    <xf numFmtId="0" fontId="54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6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58" fillId="6" borderId="0" xfId="0" applyNumberFormat="1" applyFont="1" applyFill="1"/>
    <xf numFmtId="0" fontId="58" fillId="6" borderId="0" xfId="0" applyFont="1" applyFill="1"/>
    <xf numFmtId="4" fontId="47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17" fontId="3" fillId="2" borderId="0" xfId="0" applyNumberFormat="1" applyFont="1" applyFill="1" applyAlignment="1">
      <alignment vertical="center"/>
    </xf>
    <xf numFmtId="4" fontId="58" fillId="6" borderId="0" xfId="0" applyNumberFormat="1" applyFont="1" applyFill="1"/>
    <xf numFmtId="0" fontId="5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5" fillId="5" borderId="1" xfId="0" applyFont="1" applyFill="1" applyBorder="1"/>
    <xf numFmtId="0" fontId="5" fillId="5" borderId="4" xfId="0" applyFont="1" applyFill="1" applyBorder="1" applyAlignment="1">
      <alignment horizontal="left"/>
    </xf>
    <xf numFmtId="0" fontId="34" fillId="0" borderId="6" xfId="0" applyFont="1" applyBorder="1" applyAlignment="1">
      <alignment horizontal="left"/>
    </xf>
    <xf numFmtId="43" fontId="34" fillId="0" borderId="1" xfId="2" applyFont="1" applyBorder="1" applyAlignment="1">
      <alignment horizontal="center"/>
    </xf>
    <xf numFmtId="4" fontId="34" fillId="2" borderId="1" xfId="0" applyNumberFormat="1" applyFont="1" applyFill="1" applyBorder="1" applyAlignment="1">
      <alignment horizontal="right"/>
    </xf>
    <xf numFmtId="0" fontId="34" fillId="0" borderId="4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46" fillId="2" borderId="0" xfId="0" applyFont="1" applyFill="1" applyAlignment="1">
      <alignment horizontal="center" vertical="center"/>
    </xf>
    <xf numFmtId="0" fontId="46" fillId="2" borderId="7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9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7" fillId="6" borderId="3" xfId="0" applyFont="1" applyFill="1" applyBorder="1" applyAlignment="1">
      <alignment horizontal="center"/>
    </xf>
    <xf numFmtId="0" fontId="57" fillId="6" borderId="4" xfId="0" applyFont="1" applyFill="1" applyBorder="1" applyAlignment="1">
      <alignment horizontal="center"/>
    </xf>
    <xf numFmtId="0" fontId="57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76661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13048</xdr:colOff>
      <xdr:row>1</xdr:row>
      <xdr:rowOff>221815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1607" y="283632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0</xdr:row>
      <xdr:rowOff>238126</xdr:rowOff>
    </xdr:from>
    <xdr:to>
      <xdr:col>7</xdr:col>
      <xdr:colOff>565271</xdr:colOff>
      <xdr:row>2</xdr:row>
      <xdr:rowOff>59531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525000" y="238126"/>
          <a:ext cx="2514919" cy="49113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tabSelected="1" topLeftCell="A3" zoomScale="49" zoomScaleNormal="49" zoomScaleSheetLayoutView="40" zoomScalePageLayoutView="39" workbookViewId="0">
      <selection activeCell="A107" sqref="A107"/>
    </sheetView>
  </sheetViews>
  <sheetFormatPr baseColWidth="10" defaultColWidth="24.42578125" defaultRowHeight="33.75" customHeight="1" x14ac:dyDescent="0.35"/>
  <cols>
    <col min="1" max="1" width="8.140625" style="174" customWidth="1"/>
    <col min="2" max="2" width="89.140625" style="174" customWidth="1"/>
    <col min="3" max="3" width="119.42578125" style="174" customWidth="1"/>
    <col min="4" max="4" width="70.5703125" style="174" customWidth="1"/>
    <col min="5" max="6" width="24.42578125" style="174"/>
    <col min="7" max="7" width="29.85546875" style="194" bestFit="1" customWidth="1"/>
    <col min="8" max="8" width="24.5703125" style="174" customWidth="1"/>
    <col min="9" max="11" width="24.5703125" style="174" bestFit="1" customWidth="1"/>
    <col min="12" max="12" width="24.5703125" style="194" bestFit="1" customWidth="1"/>
    <col min="13" max="13" width="26.42578125" style="194" bestFit="1" customWidth="1"/>
    <col min="14" max="14" width="29.85546875" style="194" bestFit="1" customWidth="1"/>
    <col min="15" max="16384" width="24.42578125" style="174"/>
  </cols>
  <sheetData>
    <row r="1" spans="1:16" s="158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158" customFormat="1" ht="33.75" customHeight="1" x14ac:dyDescent="0.5">
      <c r="A2" s="159"/>
      <c r="B2" s="159"/>
      <c r="C2" s="159"/>
      <c r="D2" s="159"/>
      <c r="E2" s="159"/>
      <c r="F2" s="159"/>
      <c r="G2" s="160"/>
      <c r="H2" s="159"/>
      <c r="I2" s="159"/>
      <c r="J2" s="159"/>
      <c r="K2" s="159"/>
      <c r="L2" s="160"/>
      <c r="M2" s="160"/>
      <c r="N2" s="160"/>
    </row>
    <row r="3" spans="1:16" s="158" customFormat="1" ht="26.2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158" customFormat="1" ht="33.75" customHeight="1" x14ac:dyDescent="0.5">
      <c r="A4" s="248" t="s">
        <v>412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158" customFormat="1" ht="33.75" customHeight="1" x14ac:dyDescent="0.5">
      <c r="A5" s="247" t="s">
        <v>413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161"/>
      <c r="P5" s="161"/>
    </row>
    <row r="6" spans="1:16" s="158" customFormat="1" ht="33.75" customHeight="1" x14ac:dyDescent="0.5">
      <c r="G6" s="162"/>
      <c r="L6" s="162"/>
      <c r="M6" s="162"/>
      <c r="N6" s="162"/>
    </row>
    <row r="7" spans="1:16" s="158" customFormat="1" ht="55.5" customHeight="1" x14ac:dyDescent="0.5">
      <c r="A7" s="163" t="s">
        <v>1</v>
      </c>
      <c r="B7" s="163" t="s">
        <v>2</v>
      </c>
      <c r="C7" s="163" t="s">
        <v>3</v>
      </c>
      <c r="D7" s="163" t="s">
        <v>4</v>
      </c>
      <c r="E7" s="164" t="s">
        <v>5</v>
      </c>
      <c r="F7" s="164" t="s">
        <v>146</v>
      </c>
      <c r="G7" s="165" t="s">
        <v>149</v>
      </c>
      <c r="H7" s="166" t="s">
        <v>6</v>
      </c>
      <c r="I7" s="165" t="s">
        <v>7</v>
      </c>
      <c r="J7" s="166" t="s">
        <v>8</v>
      </c>
      <c r="K7" s="165" t="s">
        <v>9</v>
      </c>
      <c r="L7" s="165" t="s">
        <v>10</v>
      </c>
      <c r="M7" s="165" t="s">
        <v>11</v>
      </c>
      <c r="N7" s="166" t="s">
        <v>12</v>
      </c>
    </row>
    <row r="8" spans="1:16" s="158" customFormat="1" ht="45" customHeight="1" x14ac:dyDescent="0.5">
      <c r="A8" s="167">
        <v>1</v>
      </c>
      <c r="B8" s="168" t="s">
        <v>13</v>
      </c>
      <c r="C8" s="168" t="s">
        <v>14</v>
      </c>
      <c r="D8" s="168" t="s">
        <v>15</v>
      </c>
      <c r="E8" s="168" t="s">
        <v>16</v>
      </c>
      <c r="F8" s="168" t="s">
        <v>147</v>
      </c>
      <c r="G8" s="169">
        <v>260000</v>
      </c>
      <c r="H8" s="170">
        <v>49472.55</v>
      </c>
      <c r="I8" s="171">
        <v>25</v>
      </c>
      <c r="J8" s="171">
        <v>7462</v>
      </c>
      <c r="K8" s="171">
        <v>7059.79</v>
      </c>
      <c r="L8" s="170">
        <v>1919.78</v>
      </c>
      <c r="M8" s="171">
        <f>+H8+I8+J8+K8+L8</f>
        <v>65939.12000000001</v>
      </c>
      <c r="N8" s="172">
        <f t="shared" ref="N8:N35" si="0">+G8-M8</f>
        <v>194060.88</v>
      </c>
    </row>
    <row r="9" spans="1:16" s="158" customFormat="1" ht="33.75" customHeight="1" x14ac:dyDescent="0.5">
      <c r="A9" s="167">
        <v>2</v>
      </c>
      <c r="B9" s="173" t="s">
        <v>20</v>
      </c>
      <c r="C9" s="173" t="s">
        <v>159</v>
      </c>
      <c r="D9" s="173" t="s">
        <v>17</v>
      </c>
      <c r="E9" s="168" t="s">
        <v>18</v>
      </c>
      <c r="F9" s="168" t="s">
        <v>147</v>
      </c>
      <c r="G9" s="169">
        <v>100000</v>
      </c>
      <c r="H9" s="170">
        <v>12105.44</v>
      </c>
      <c r="I9" s="171">
        <v>25</v>
      </c>
      <c r="J9" s="171">
        <v>2870</v>
      </c>
      <c r="K9" s="171">
        <v>3040</v>
      </c>
      <c r="L9" s="170">
        <v>0</v>
      </c>
      <c r="M9" s="171">
        <f>+H9+I9+J9+K9+L9</f>
        <v>18040.440000000002</v>
      </c>
      <c r="N9" s="172">
        <f t="shared" si="0"/>
        <v>81959.56</v>
      </c>
    </row>
    <row r="10" spans="1:16" s="158" customFormat="1" ht="33.75" customHeight="1" x14ac:dyDescent="0.5">
      <c r="A10" s="167">
        <v>3</v>
      </c>
      <c r="B10" s="173" t="s">
        <v>270</v>
      </c>
      <c r="C10" s="173" t="s">
        <v>234</v>
      </c>
      <c r="D10" s="173" t="s">
        <v>17</v>
      </c>
      <c r="E10" s="168" t="s">
        <v>18</v>
      </c>
      <c r="F10" s="168" t="s">
        <v>147</v>
      </c>
      <c r="G10" s="169">
        <v>100000</v>
      </c>
      <c r="H10" s="170">
        <v>12105.44</v>
      </c>
      <c r="I10" s="171">
        <v>25</v>
      </c>
      <c r="J10" s="171">
        <v>2870</v>
      </c>
      <c r="K10" s="171">
        <v>3040</v>
      </c>
      <c r="L10" s="170">
        <v>0</v>
      </c>
      <c r="M10" s="171">
        <f t="shared" ref="M10:M25" si="1">+H10+I10+J10+K10+L10</f>
        <v>18040.440000000002</v>
      </c>
      <c r="N10" s="172">
        <f t="shared" si="0"/>
        <v>81959.56</v>
      </c>
    </row>
    <row r="11" spans="1:16" s="158" customFormat="1" ht="35.25" customHeight="1" x14ac:dyDescent="0.5">
      <c r="A11" s="167">
        <v>4</v>
      </c>
      <c r="B11" s="173" t="s">
        <v>37</v>
      </c>
      <c r="C11" s="168" t="s">
        <v>291</v>
      </c>
      <c r="D11" s="168" t="s">
        <v>360</v>
      </c>
      <c r="E11" s="168" t="s">
        <v>18</v>
      </c>
      <c r="F11" s="168" t="s">
        <v>148</v>
      </c>
      <c r="G11" s="169">
        <v>95000</v>
      </c>
      <c r="H11" s="170">
        <v>10929.31</v>
      </c>
      <c r="I11" s="171">
        <v>25</v>
      </c>
      <c r="J11" s="171">
        <v>2726.5</v>
      </c>
      <c r="K11" s="171">
        <v>2888</v>
      </c>
      <c r="L11" s="170">
        <v>4269.6000000000004</v>
      </c>
      <c r="M11" s="171">
        <f t="shared" ref="M11:M12" si="2">+H11+I11+J11+K11+L11</f>
        <v>20838.409999999996</v>
      </c>
      <c r="N11" s="172">
        <f t="shared" ref="N11:N12" si="3">+G11-M11</f>
        <v>74161.59</v>
      </c>
      <c r="O11" s="174"/>
      <c r="P11" s="174"/>
    </row>
    <row r="12" spans="1:16" s="158" customFormat="1" ht="35.25" customHeight="1" x14ac:dyDescent="0.5">
      <c r="A12" s="167">
        <v>5</v>
      </c>
      <c r="B12" s="173" t="s">
        <v>390</v>
      </c>
      <c r="C12" s="168" t="s">
        <v>291</v>
      </c>
      <c r="D12" s="168" t="s">
        <v>309</v>
      </c>
      <c r="E12" s="168" t="s">
        <v>18</v>
      </c>
      <c r="F12" s="168" t="s">
        <v>148</v>
      </c>
      <c r="G12" s="169">
        <v>90000</v>
      </c>
      <c r="H12" s="170">
        <v>9753.19</v>
      </c>
      <c r="I12" s="171">
        <v>25</v>
      </c>
      <c r="J12" s="171">
        <v>2583</v>
      </c>
      <c r="K12" s="171">
        <v>2736</v>
      </c>
      <c r="L12" s="170">
        <v>0</v>
      </c>
      <c r="M12" s="171">
        <f t="shared" si="2"/>
        <v>15097.19</v>
      </c>
      <c r="N12" s="172">
        <f t="shared" si="3"/>
        <v>74902.81</v>
      </c>
      <c r="O12" s="174"/>
      <c r="P12" s="174"/>
    </row>
    <row r="13" spans="1:16" s="158" customFormat="1" ht="33.75" customHeight="1" x14ac:dyDescent="0.5">
      <c r="A13" s="167">
        <v>6</v>
      </c>
      <c r="B13" s="175" t="s">
        <v>187</v>
      </c>
      <c r="C13" s="168" t="s">
        <v>217</v>
      </c>
      <c r="D13" s="168" t="s">
        <v>17</v>
      </c>
      <c r="E13" s="168" t="s">
        <v>18</v>
      </c>
      <c r="F13" s="168" t="s">
        <v>147</v>
      </c>
      <c r="G13" s="176">
        <v>80000</v>
      </c>
      <c r="H13" s="170">
        <v>7400.94</v>
      </c>
      <c r="I13" s="172">
        <v>25</v>
      </c>
      <c r="J13" s="172">
        <v>2296</v>
      </c>
      <c r="K13" s="172">
        <v>2432</v>
      </c>
      <c r="L13" s="170">
        <v>0</v>
      </c>
      <c r="M13" s="172">
        <f t="shared" si="1"/>
        <v>12153.939999999999</v>
      </c>
      <c r="N13" s="172">
        <f t="shared" si="0"/>
        <v>67846.06</v>
      </c>
    </row>
    <row r="14" spans="1:16" s="158" customFormat="1" ht="33.75" customHeight="1" x14ac:dyDescent="0.5">
      <c r="A14" s="167">
        <v>7</v>
      </c>
      <c r="B14" s="175" t="s">
        <v>343</v>
      </c>
      <c r="C14" s="168" t="s">
        <v>291</v>
      </c>
      <c r="D14" s="168" t="s">
        <v>17</v>
      </c>
      <c r="E14" s="168" t="s">
        <v>18</v>
      </c>
      <c r="F14" s="168" t="s">
        <v>147</v>
      </c>
      <c r="G14" s="176">
        <v>75000</v>
      </c>
      <c r="H14" s="170">
        <v>6309.35</v>
      </c>
      <c r="I14" s="172">
        <v>25</v>
      </c>
      <c r="J14" s="172">
        <v>2152.5</v>
      </c>
      <c r="K14" s="172">
        <v>2280</v>
      </c>
      <c r="L14" s="170">
        <v>0</v>
      </c>
      <c r="M14" s="172">
        <f t="shared" ref="M14" si="4">+H14+I14+J14+K14+L14</f>
        <v>10766.85</v>
      </c>
      <c r="N14" s="172">
        <f t="shared" ref="N14" si="5">+G14-M14</f>
        <v>64233.15</v>
      </c>
    </row>
    <row r="15" spans="1:16" s="158" customFormat="1" ht="33.75" customHeight="1" x14ac:dyDescent="0.5">
      <c r="A15" s="167">
        <v>8</v>
      </c>
      <c r="B15" s="168" t="s">
        <v>28</v>
      </c>
      <c r="C15" s="168" t="s">
        <v>163</v>
      </c>
      <c r="D15" s="168" t="s">
        <v>22</v>
      </c>
      <c r="E15" s="168" t="s">
        <v>18</v>
      </c>
      <c r="F15" s="168" t="s">
        <v>148</v>
      </c>
      <c r="G15" s="169">
        <v>70000</v>
      </c>
      <c r="H15" s="170">
        <v>4600.54</v>
      </c>
      <c r="I15" s="171">
        <v>25</v>
      </c>
      <c r="J15" s="171">
        <v>2009</v>
      </c>
      <c r="K15" s="171">
        <v>2128</v>
      </c>
      <c r="L15" s="170">
        <v>3839.56</v>
      </c>
      <c r="M15" s="171">
        <f t="shared" si="1"/>
        <v>12602.1</v>
      </c>
      <c r="N15" s="172">
        <f t="shared" si="0"/>
        <v>57397.9</v>
      </c>
      <c r="O15" s="174"/>
      <c r="P15" s="174"/>
    </row>
    <row r="16" spans="1:16" s="158" customFormat="1" ht="33.75" customHeight="1" x14ac:dyDescent="0.5">
      <c r="A16" s="167">
        <v>9</v>
      </c>
      <c r="B16" s="168" t="s">
        <v>35</v>
      </c>
      <c r="C16" s="168" t="s">
        <v>162</v>
      </c>
      <c r="D16" s="168" t="s">
        <v>298</v>
      </c>
      <c r="E16" s="168" t="s">
        <v>24</v>
      </c>
      <c r="F16" s="168" t="s">
        <v>148</v>
      </c>
      <c r="G16" s="169">
        <v>65000</v>
      </c>
      <c r="H16" s="170">
        <v>4427.55</v>
      </c>
      <c r="I16" s="171">
        <v>25</v>
      </c>
      <c r="J16" s="171">
        <v>1865.5</v>
      </c>
      <c r="K16" s="171">
        <v>1976</v>
      </c>
      <c r="L16" s="170">
        <v>9669.75</v>
      </c>
      <c r="M16" s="171">
        <f t="shared" ref="M16" si="6">+H16+I16+J16+K16+L16</f>
        <v>17963.8</v>
      </c>
      <c r="N16" s="172">
        <f t="shared" ref="N16" si="7">+G16-M16</f>
        <v>47036.2</v>
      </c>
      <c r="O16" s="174"/>
      <c r="P16" s="174"/>
    </row>
    <row r="17" spans="1:16" s="158" customFormat="1" ht="33.75" customHeight="1" x14ac:dyDescent="0.5">
      <c r="A17" s="167">
        <v>10</v>
      </c>
      <c r="B17" s="173" t="s">
        <v>308</v>
      </c>
      <c r="C17" s="168" t="s">
        <v>183</v>
      </c>
      <c r="D17" s="168" t="s">
        <v>309</v>
      </c>
      <c r="E17" s="168" t="s">
        <v>18</v>
      </c>
      <c r="F17" s="168" t="s">
        <v>148</v>
      </c>
      <c r="G17" s="169">
        <v>60000</v>
      </c>
      <c r="H17" s="170">
        <v>3486.65</v>
      </c>
      <c r="I17" s="171">
        <v>25</v>
      </c>
      <c r="J17" s="171">
        <v>1722</v>
      </c>
      <c r="K17" s="171">
        <v>1824</v>
      </c>
      <c r="L17" s="170">
        <v>0</v>
      </c>
      <c r="M17" s="171">
        <f t="shared" ref="M17" si="8">+H17+I17+J17+K17+L17</f>
        <v>7057.65</v>
      </c>
      <c r="N17" s="172">
        <f t="shared" ref="N17" si="9">+G17-M17</f>
        <v>52942.35</v>
      </c>
      <c r="O17" s="174"/>
      <c r="P17" s="174"/>
    </row>
    <row r="18" spans="1:16" s="158" customFormat="1" ht="33.75" customHeight="1" x14ac:dyDescent="0.5">
      <c r="A18" s="167">
        <v>11</v>
      </c>
      <c r="B18" s="168" t="s">
        <v>32</v>
      </c>
      <c r="C18" s="168" t="s">
        <v>164</v>
      </c>
      <c r="D18" s="168" t="s">
        <v>23</v>
      </c>
      <c r="E18" s="168" t="s">
        <v>24</v>
      </c>
      <c r="F18" s="168" t="s">
        <v>147</v>
      </c>
      <c r="G18" s="169">
        <v>55000</v>
      </c>
      <c r="H18" s="170">
        <v>2559.6799999999998</v>
      </c>
      <c r="I18" s="171">
        <v>25</v>
      </c>
      <c r="J18" s="171">
        <v>1578.5</v>
      </c>
      <c r="K18" s="171">
        <v>1672</v>
      </c>
      <c r="L18" s="170">
        <v>0</v>
      </c>
      <c r="M18" s="171">
        <f t="shared" ref="M18:M19" si="10">+H18+I18+J18+K18+L18</f>
        <v>5835.18</v>
      </c>
      <c r="N18" s="172">
        <f t="shared" ref="N18:N19" si="11">+G18-M18</f>
        <v>49164.82</v>
      </c>
      <c r="O18" s="174"/>
      <c r="P18" s="174"/>
    </row>
    <row r="19" spans="1:16" s="158" customFormat="1" ht="33.75" customHeight="1" x14ac:dyDescent="0.5">
      <c r="A19" s="167">
        <v>12</v>
      </c>
      <c r="B19" s="168" t="s">
        <v>299</v>
      </c>
      <c r="C19" s="168" t="s">
        <v>291</v>
      </c>
      <c r="D19" s="196" t="s">
        <v>300</v>
      </c>
      <c r="E19" s="168" t="s">
        <v>18</v>
      </c>
      <c r="F19" s="168" t="s">
        <v>148</v>
      </c>
      <c r="G19" s="169">
        <v>55000</v>
      </c>
      <c r="H19" s="170">
        <v>2559.6799999999998</v>
      </c>
      <c r="I19" s="171">
        <v>25</v>
      </c>
      <c r="J19" s="171">
        <v>1578.5</v>
      </c>
      <c r="K19" s="171">
        <v>1672</v>
      </c>
      <c r="L19" s="170">
        <v>0</v>
      </c>
      <c r="M19" s="171">
        <f t="shared" si="10"/>
        <v>5835.18</v>
      </c>
      <c r="N19" s="172">
        <f t="shared" si="11"/>
        <v>49164.82</v>
      </c>
      <c r="O19" s="174"/>
      <c r="P19" s="174"/>
    </row>
    <row r="20" spans="1:16" s="158" customFormat="1" ht="33.75" customHeight="1" x14ac:dyDescent="0.5">
      <c r="A20" s="167">
        <v>13</v>
      </c>
      <c r="B20" s="168" t="s">
        <v>283</v>
      </c>
      <c r="C20" s="168" t="s">
        <v>291</v>
      </c>
      <c r="D20" s="168" t="s">
        <v>17</v>
      </c>
      <c r="E20" s="168" t="s">
        <v>18</v>
      </c>
      <c r="F20" s="168" t="s">
        <v>147</v>
      </c>
      <c r="G20" s="169">
        <v>50000</v>
      </c>
      <c r="H20" s="170">
        <v>1854</v>
      </c>
      <c r="I20" s="171">
        <v>25</v>
      </c>
      <c r="J20" s="171">
        <v>1435</v>
      </c>
      <c r="K20" s="171">
        <v>1520</v>
      </c>
      <c r="L20" s="170">
        <v>0</v>
      </c>
      <c r="M20" s="171">
        <f t="shared" si="1"/>
        <v>4834</v>
      </c>
      <c r="N20" s="172">
        <f t="shared" si="0"/>
        <v>45166</v>
      </c>
      <c r="O20" s="174"/>
      <c r="P20" s="174"/>
    </row>
    <row r="21" spans="1:16" ht="33.75" customHeight="1" x14ac:dyDescent="0.5">
      <c r="A21" s="167">
        <v>14</v>
      </c>
      <c r="B21" s="168" t="s">
        <v>44</v>
      </c>
      <c r="C21" s="168" t="s">
        <v>45</v>
      </c>
      <c r="D21" s="168" t="s">
        <v>29</v>
      </c>
      <c r="E21" s="168" t="s">
        <v>18</v>
      </c>
      <c r="F21" s="168" t="s">
        <v>148</v>
      </c>
      <c r="G21" s="169">
        <v>50000</v>
      </c>
      <c r="H21" s="170">
        <v>1854</v>
      </c>
      <c r="I21" s="171">
        <v>25</v>
      </c>
      <c r="J21" s="171">
        <v>1435</v>
      </c>
      <c r="K21" s="171">
        <v>1520</v>
      </c>
      <c r="L21" s="170">
        <v>1221.5</v>
      </c>
      <c r="M21" s="171">
        <f t="shared" si="1"/>
        <v>6055.5</v>
      </c>
      <c r="N21" s="172">
        <f t="shared" si="0"/>
        <v>43944.5</v>
      </c>
    </row>
    <row r="22" spans="1:16" ht="30.75" customHeight="1" x14ac:dyDescent="0.5">
      <c r="A22" s="167">
        <v>15</v>
      </c>
      <c r="B22" s="168" t="s">
        <v>49</v>
      </c>
      <c r="C22" s="168" t="s">
        <v>164</v>
      </c>
      <c r="D22" s="168" t="s">
        <v>57</v>
      </c>
      <c r="E22" s="168" t="s">
        <v>18</v>
      </c>
      <c r="F22" s="168" t="s">
        <v>148</v>
      </c>
      <c r="G22" s="169">
        <v>45000</v>
      </c>
      <c r="H22" s="170">
        <v>1148.33</v>
      </c>
      <c r="I22" s="171">
        <v>25</v>
      </c>
      <c r="J22" s="171">
        <v>1291.5</v>
      </c>
      <c r="K22" s="171">
        <v>1368</v>
      </c>
      <c r="L22" s="170">
        <v>0</v>
      </c>
      <c r="M22" s="171">
        <f t="shared" ref="M22" si="12">+H22+I22+J22+K22+L22</f>
        <v>3832.83</v>
      </c>
      <c r="N22" s="172">
        <f>+G22-M22</f>
        <v>41167.17</v>
      </c>
    </row>
    <row r="23" spans="1:16" ht="33.75" customHeight="1" x14ac:dyDescent="0.5">
      <c r="A23" s="167">
        <v>16</v>
      </c>
      <c r="B23" s="168" t="s">
        <v>40</v>
      </c>
      <c r="C23" s="168" t="s">
        <v>14</v>
      </c>
      <c r="D23" s="177" t="s">
        <v>41</v>
      </c>
      <c r="E23" s="168" t="s">
        <v>18</v>
      </c>
      <c r="F23" s="168" t="s">
        <v>147</v>
      </c>
      <c r="G23" s="169">
        <v>40000</v>
      </c>
      <c r="H23" s="170">
        <v>442.65</v>
      </c>
      <c r="I23" s="171">
        <v>25</v>
      </c>
      <c r="J23" s="171">
        <v>1148</v>
      </c>
      <c r="K23" s="171">
        <v>1216</v>
      </c>
      <c r="L23" s="170">
        <v>0</v>
      </c>
      <c r="M23" s="171">
        <f t="shared" si="1"/>
        <v>2831.65</v>
      </c>
      <c r="N23" s="172">
        <f t="shared" si="0"/>
        <v>37168.35</v>
      </c>
      <c r="O23" s="158"/>
      <c r="P23" s="158"/>
    </row>
    <row r="24" spans="1:16" ht="33.75" customHeight="1" x14ac:dyDescent="0.5">
      <c r="A24" s="167">
        <v>17</v>
      </c>
      <c r="B24" s="168" t="s">
        <v>38</v>
      </c>
      <c r="C24" s="168" t="s">
        <v>161</v>
      </c>
      <c r="D24" s="168" t="s">
        <v>39</v>
      </c>
      <c r="E24" s="168" t="s">
        <v>18</v>
      </c>
      <c r="F24" s="168" t="s">
        <v>147</v>
      </c>
      <c r="G24" s="169">
        <v>40000</v>
      </c>
      <c r="H24" s="170">
        <v>154.68</v>
      </c>
      <c r="I24" s="171">
        <v>25</v>
      </c>
      <c r="J24" s="171">
        <v>1148</v>
      </c>
      <c r="K24" s="171">
        <v>1216</v>
      </c>
      <c r="L24" s="170">
        <v>5787.68</v>
      </c>
      <c r="M24" s="171">
        <f t="shared" si="1"/>
        <v>8331.36</v>
      </c>
      <c r="N24" s="172">
        <f t="shared" si="0"/>
        <v>31668.639999999999</v>
      </c>
    </row>
    <row r="25" spans="1:16" ht="33.75" customHeight="1" x14ac:dyDescent="0.5">
      <c r="A25" s="167">
        <v>18</v>
      </c>
      <c r="B25" s="168" t="s">
        <v>221</v>
      </c>
      <c r="C25" s="168" t="s">
        <v>174</v>
      </c>
      <c r="D25" s="168" t="s">
        <v>223</v>
      </c>
      <c r="E25" s="168" t="s">
        <v>18</v>
      </c>
      <c r="F25" s="168" t="s">
        <v>147</v>
      </c>
      <c r="G25" s="176">
        <v>40000</v>
      </c>
      <c r="H25" s="170">
        <v>442.65</v>
      </c>
      <c r="I25" s="172">
        <v>25</v>
      </c>
      <c r="J25" s="172">
        <v>1148</v>
      </c>
      <c r="K25" s="172">
        <v>1216</v>
      </c>
      <c r="L25" s="170">
        <v>0</v>
      </c>
      <c r="M25" s="172">
        <f t="shared" si="1"/>
        <v>2831.65</v>
      </c>
      <c r="N25" s="172">
        <f t="shared" si="0"/>
        <v>37168.35</v>
      </c>
    </row>
    <row r="26" spans="1:16" ht="33.75" customHeight="1" x14ac:dyDescent="0.5">
      <c r="A26" s="167">
        <v>19</v>
      </c>
      <c r="B26" s="168" t="s">
        <v>43</v>
      </c>
      <c r="C26" s="168" t="s">
        <v>165</v>
      </c>
      <c r="D26" s="168" t="s">
        <v>47</v>
      </c>
      <c r="E26" s="168" t="s">
        <v>24</v>
      </c>
      <c r="F26" s="168" t="s">
        <v>148</v>
      </c>
      <c r="G26" s="169">
        <v>35000</v>
      </c>
      <c r="H26" s="201">
        <v>0</v>
      </c>
      <c r="I26" s="171">
        <v>25</v>
      </c>
      <c r="J26" s="171">
        <v>1004.5</v>
      </c>
      <c r="K26" s="171">
        <v>1064</v>
      </c>
      <c r="L26" s="170">
        <v>789</v>
      </c>
      <c r="M26" s="171">
        <f t="shared" ref="M26:M39" si="13">+H26+I26+J26+K26+L26</f>
        <v>2882.5</v>
      </c>
      <c r="N26" s="172">
        <f t="shared" si="0"/>
        <v>32117.5</v>
      </c>
    </row>
    <row r="27" spans="1:16" ht="33.75" customHeight="1" x14ac:dyDescent="0.5">
      <c r="A27" s="167">
        <v>20</v>
      </c>
      <c r="B27" s="168" t="s">
        <v>46</v>
      </c>
      <c r="C27" s="168" t="s">
        <v>174</v>
      </c>
      <c r="D27" s="168" t="s">
        <v>47</v>
      </c>
      <c r="E27" s="168" t="s">
        <v>18</v>
      </c>
      <c r="F27" s="168" t="s">
        <v>147</v>
      </c>
      <c r="G27" s="169">
        <v>35000</v>
      </c>
      <c r="H27" s="201">
        <v>0</v>
      </c>
      <c r="I27" s="171">
        <v>25</v>
      </c>
      <c r="J27" s="171">
        <v>1004.5</v>
      </c>
      <c r="K27" s="171">
        <v>1064</v>
      </c>
      <c r="L27" s="170">
        <v>0</v>
      </c>
      <c r="M27" s="171">
        <f t="shared" si="13"/>
        <v>2093.5</v>
      </c>
      <c r="N27" s="172">
        <f t="shared" si="0"/>
        <v>32906.5</v>
      </c>
    </row>
    <row r="28" spans="1:16" ht="33.75" customHeight="1" x14ac:dyDescent="0.5">
      <c r="A28" s="167">
        <v>21</v>
      </c>
      <c r="B28" s="168" t="s">
        <v>48</v>
      </c>
      <c r="C28" s="168" t="s">
        <v>165</v>
      </c>
      <c r="D28" s="168" t="s">
        <v>233</v>
      </c>
      <c r="E28" s="168" t="s">
        <v>24</v>
      </c>
      <c r="F28" s="168" t="s">
        <v>147</v>
      </c>
      <c r="G28" s="169">
        <v>35000</v>
      </c>
      <c r="H28" s="201">
        <v>0</v>
      </c>
      <c r="I28" s="171">
        <v>25</v>
      </c>
      <c r="J28" s="171">
        <v>1004.5</v>
      </c>
      <c r="K28" s="171">
        <v>1064</v>
      </c>
      <c r="L28" s="170">
        <v>3189.76</v>
      </c>
      <c r="M28" s="171">
        <f t="shared" si="13"/>
        <v>5283.26</v>
      </c>
      <c r="N28" s="172">
        <f t="shared" si="0"/>
        <v>29716.739999999998</v>
      </c>
    </row>
    <row r="29" spans="1:16" ht="33.75" customHeight="1" x14ac:dyDescent="0.5">
      <c r="A29" s="167">
        <v>22</v>
      </c>
      <c r="B29" s="168" t="s">
        <v>50</v>
      </c>
      <c r="C29" s="168" t="s">
        <v>174</v>
      </c>
      <c r="D29" s="168" t="s">
        <v>47</v>
      </c>
      <c r="E29" s="168" t="s">
        <v>18</v>
      </c>
      <c r="F29" s="168" t="s">
        <v>147</v>
      </c>
      <c r="G29" s="169">
        <v>35000</v>
      </c>
      <c r="H29" s="201">
        <v>0</v>
      </c>
      <c r="I29" s="171">
        <v>25</v>
      </c>
      <c r="J29" s="171">
        <v>1004.5</v>
      </c>
      <c r="K29" s="171">
        <v>1064</v>
      </c>
      <c r="L29" s="170">
        <v>0</v>
      </c>
      <c r="M29" s="171">
        <f t="shared" si="13"/>
        <v>2093.5</v>
      </c>
      <c r="N29" s="172">
        <f t="shared" si="0"/>
        <v>32906.5</v>
      </c>
    </row>
    <row r="30" spans="1:16" ht="33.75" customHeight="1" x14ac:dyDescent="0.5">
      <c r="A30" s="167">
        <v>23</v>
      </c>
      <c r="B30" s="173" t="s">
        <v>42</v>
      </c>
      <c r="C30" s="168" t="s">
        <v>234</v>
      </c>
      <c r="D30" s="168" t="s">
        <v>36</v>
      </c>
      <c r="E30" s="168" t="s">
        <v>18</v>
      </c>
      <c r="F30" s="168" t="s">
        <v>148</v>
      </c>
      <c r="G30" s="169">
        <v>35000</v>
      </c>
      <c r="H30" s="201">
        <v>0</v>
      </c>
      <c r="I30" s="171">
        <v>25</v>
      </c>
      <c r="J30" s="171">
        <v>1004.5</v>
      </c>
      <c r="K30" s="171">
        <v>1064</v>
      </c>
      <c r="L30" s="170">
        <v>0</v>
      </c>
      <c r="M30" s="171">
        <f t="shared" si="13"/>
        <v>2093.5</v>
      </c>
      <c r="N30" s="172">
        <f t="shared" si="0"/>
        <v>32906.5</v>
      </c>
    </row>
    <row r="31" spans="1:16" ht="33.75" customHeight="1" x14ac:dyDescent="0.5">
      <c r="A31" s="167">
        <v>24</v>
      </c>
      <c r="B31" s="168" t="s">
        <v>61</v>
      </c>
      <c r="C31" s="168" t="s">
        <v>62</v>
      </c>
      <c r="D31" s="168" t="s">
        <v>47</v>
      </c>
      <c r="E31" s="168" t="s">
        <v>18</v>
      </c>
      <c r="F31" s="168" t="s">
        <v>148</v>
      </c>
      <c r="G31" s="176">
        <v>35000</v>
      </c>
      <c r="H31" s="202">
        <v>0</v>
      </c>
      <c r="I31" s="172">
        <v>25</v>
      </c>
      <c r="J31" s="172">
        <v>1004.5</v>
      </c>
      <c r="K31" s="172">
        <v>1064</v>
      </c>
      <c r="L31" s="170">
        <v>0</v>
      </c>
      <c r="M31" s="172">
        <f t="shared" si="13"/>
        <v>2093.5</v>
      </c>
      <c r="N31" s="172">
        <f t="shared" si="0"/>
        <v>32906.5</v>
      </c>
    </row>
    <row r="32" spans="1:16" ht="33.75" customHeight="1" x14ac:dyDescent="0.5">
      <c r="A32" s="167">
        <v>25</v>
      </c>
      <c r="B32" s="168" t="s">
        <v>55</v>
      </c>
      <c r="C32" s="168" t="s">
        <v>206</v>
      </c>
      <c r="D32" s="168" t="s">
        <v>207</v>
      </c>
      <c r="E32" s="168" t="s">
        <v>24</v>
      </c>
      <c r="F32" s="168" t="s">
        <v>147</v>
      </c>
      <c r="G32" s="169">
        <v>35000</v>
      </c>
      <c r="H32" s="201">
        <v>0</v>
      </c>
      <c r="I32" s="171">
        <v>25</v>
      </c>
      <c r="J32" s="172">
        <v>1004.5</v>
      </c>
      <c r="K32" s="172">
        <v>1064</v>
      </c>
      <c r="L32" s="170">
        <v>0</v>
      </c>
      <c r="M32" s="172">
        <f t="shared" si="13"/>
        <v>2093.5</v>
      </c>
      <c r="N32" s="172">
        <f t="shared" si="0"/>
        <v>32906.5</v>
      </c>
    </row>
    <row r="33" spans="1:16" ht="33.75" customHeight="1" x14ac:dyDescent="0.5">
      <c r="A33" s="167">
        <v>26</v>
      </c>
      <c r="B33" s="168" t="s">
        <v>208</v>
      </c>
      <c r="C33" s="168" t="s">
        <v>162</v>
      </c>
      <c r="D33" s="168" t="s">
        <v>47</v>
      </c>
      <c r="E33" s="168" t="s">
        <v>18</v>
      </c>
      <c r="F33" s="168" t="s">
        <v>148</v>
      </c>
      <c r="G33" s="169">
        <v>35000</v>
      </c>
      <c r="H33" s="201">
        <v>0</v>
      </c>
      <c r="I33" s="171">
        <v>25</v>
      </c>
      <c r="J33" s="172">
        <v>1004.5</v>
      </c>
      <c r="K33" s="172">
        <v>1064</v>
      </c>
      <c r="L33" s="170">
        <v>0</v>
      </c>
      <c r="M33" s="172">
        <f t="shared" si="13"/>
        <v>2093.5</v>
      </c>
      <c r="N33" s="172">
        <f t="shared" si="0"/>
        <v>32906.5</v>
      </c>
      <c r="O33" s="158"/>
      <c r="P33" s="158"/>
    </row>
    <row r="34" spans="1:16" ht="33.75" customHeight="1" x14ac:dyDescent="0.5">
      <c r="A34" s="167">
        <v>27</v>
      </c>
      <c r="B34" s="168" t="s">
        <v>222</v>
      </c>
      <c r="C34" s="168" t="s">
        <v>224</v>
      </c>
      <c r="D34" s="168" t="s">
        <v>225</v>
      </c>
      <c r="E34" s="168" t="s">
        <v>18</v>
      </c>
      <c r="F34" s="168" t="s">
        <v>148</v>
      </c>
      <c r="G34" s="169">
        <v>35000</v>
      </c>
      <c r="H34" s="201">
        <v>0</v>
      </c>
      <c r="I34" s="171">
        <v>25</v>
      </c>
      <c r="J34" s="172">
        <v>1004.5</v>
      </c>
      <c r="K34" s="172">
        <v>1064</v>
      </c>
      <c r="L34" s="170">
        <v>0</v>
      </c>
      <c r="M34" s="172">
        <f t="shared" si="13"/>
        <v>2093.5</v>
      </c>
      <c r="N34" s="172">
        <f t="shared" si="0"/>
        <v>32906.5</v>
      </c>
      <c r="O34" s="158"/>
      <c r="P34" s="158"/>
    </row>
    <row r="35" spans="1:16" ht="33.75" customHeight="1" x14ac:dyDescent="0.5">
      <c r="A35" s="167">
        <v>28</v>
      </c>
      <c r="B35" s="168" t="s">
        <v>220</v>
      </c>
      <c r="C35" s="168" t="s">
        <v>206</v>
      </c>
      <c r="D35" s="168" t="s">
        <v>247</v>
      </c>
      <c r="E35" s="168" t="s">
        <v>18</v>
      </c>
      <c r="F35" s="168" t="s">
        <v>147</v>
      </c>
      <c r="G35" s="169">
        <v>35000</v>
      </c>
      <c r="H35" s="201">
        <v>0</v>
      </c>
      <c r="I35" s="171">
        <v>25</v>
      </c>
      <c r="J35" s="172">
        <v>1004.5</v>
      </c>
      <c r="K35" s="172">
        <v>1064</v>
      </c>
      <c r="L35" s="170">
        <v>0</v>
      </c>
      <c r="M35" s="172">
        <f t="shared" si="13"/>
        <v>2093.5</v>
      </c>
      <c r="N35" s="172">
        <f t="shared" si="0"/>
        <v>32906.5</v>
      </c>
      <c r="O35" s="158"/>
      <c r="P35" s="158"/>
    </row>
    <row r="36" spans="1:16" ht="33.75" customHeight="1" x14ac:dyDescent="0.5">
      <c r="A36" s="167">
        <v>29</v>
      </c>
      <c r="B36" s="168" t="s">
        <v>54</v>
      </c>
      <c r="C36" s="168" t="s">
        <v>162</v>
      </c>
      <c r="D36" s="168" t="s">
        <v>47</v>
      </c>
      <c r="E36" s="168" t="s">
        <v>18</v>
      </c>
      <c r="F36" s="168" t="s">
        <v>148</v>
      </c>
      <c r="G36" s="169">
        <v>35000</v>
      </c>
      <c r="H36" s="201">
        <v>0</v>
      </c>
      <c r="I36" s="171">
        <v>25</v>
      </c>
      <c r="J36" s="171">
        <v>1004.5</v>
      </c>
      <c r="K36" s="171">
        <v>1064</v>
      </c>
      <c r="L36" s="170">
        <v>0</v>
      </c>
      <c r="M36" s="171">
        <f t="shared" si="13"/>
        <v>2093.5</v>
      </c>
      <c r="N36" s="172">
        <f t="shared" ref="N36:N81" si="14">+G36-M36</f>
        <v>32906.5</v>
      </c>
    </row>
    <row r="37" spans="1:16" ht="33.75" customHeight="1" x14ac:dyDescent="0.5">
      <c r="A37" s="167">
        <v>30</v>
      </c>
      <c r="B37" s="168" t="s">
        <v>394</v>
      </c>
      <c r="C37" s="168" t="s">
        <v>398</v>
      </c>
      <c r="D37" s="168" t="s">
        <v>397</v>
      </c>
      <c r="E37" s="168" t="s">
        <v>18</v>
      </c>
      <c r="F37" s="168" t="s">
        <v>147</v>
      </c>
      <c r="G37" s="169">
        <v>35000</v>
      </c>
      <c r="H37" s="201" t="s">
        <v>395</v>
      </c>
      <c r="I37" s="171">
        <v>25</v>
      </c>
      <c r="J37" s="171">
        <v>1004.5</v>
      </c>
      <c r="K37" s="171">
        <v>1064</v>
      </c>
      <c r="L37" s="170" t="s">
        <v>396</v>
      </c>
      <c r="M37" s="171">
        <v>2093.5</v>
      </c>
      <c r="N37" s="172">
        <v>32906.5</v>
      </c>
    </row>
    <row r="38" spans="1:16" ht="33.75" customHeight="1" x14ac:dyDescent="0.5">
      <c r="A38" s="167">
        <v>31</v>
      </c>
      <c r="B38" s="168" t="s">
        <v>276</v>
      </c>
      <c r="C38" s="168" t="s">
        <v>277</v>
      </c>
      <c r="D38" s="168" t="s">
        <v>66</v>
      </c>
      <c r="E38" s="168" t="s">
        <v>18</v>
      </c>
      <c r="F38" s="168" t="s">
        <v>147</v>
      </c>
      <c r="G38" s="169">
        <v>35000</v>
      </c>
      <c r="H38" s="201">
        <v>0</v>
      </c>
      <c r="I38" s="171">
        <v>25</v>
      </c>
      <c r="J38" s="171">
        <v>1004.5</v>
      </c>
      <c r="K38" s="171">
        <v>1064</v>
      </c>
      <c r="L38" s="170">
        <v>0</v>
      </c>
      <c r="M38" s="171">
        <f t="shared" si="13"/>
        <v>2093.5</v>
      </c>
      <c r="N38" s="172">
        <f t="shared" si="14"/>
        <v>32906.5</v>
      </c>
    </row>
    <row r="39" spans="1:16" ht="33.75" customHeight="1" x14ac:dyDescent="0.5">
      <c r="A39" s="167">
        <v>32</v>
      </c>
      <c r="B39" s="168" t="s">
        <v>52</v>
      </c>
      <c r="C39" s="168" t="s">
        <v>161</v>
      </c>
      <c r="D39" s="168" t="s">
        <v>39</v>
      </c>
      <c r="E39" s="168" t="s">
        <v>18</v>
      </c>
      <c r="F39" s="168" t="s">
        <v>147</v>
      </c>
      <c r="G39" s="169">
        <v>35000</v>
      </c>
      <c r="H39" s="171">
        <v>0</v>
      </c>
      <c r="I39" s="171">
        <v>25</v>
      </c>
      <c r="J39" s="171">
        <v>1004.5</v>
      </c>
      <c r="K39" s="171">
        <v>1064</v>
      </c>
      <c r="L39" s="170">
        <v>1919.78</v>
      </c>
      <c r="M39" s="171">
        <f t="shared" si="13"/>
        <v>4013.2799999999997</v>
      </c>
      <c r="N39" s="172">
        <f t="shared" si="14"/>
        <v>30986.720000000001</v>
      </c>
    </row>
    <row r="40" spans="1:16" ht="32.25" customHeight="1" x14ac:dyDescent="0.5">
      <c r="A40" s="167">
        <v>33</v>
      </c>
      <c r="B40" s="168" t="s">
        <v>188</v>
      </c>
      <c r="C40" s="168" t="s">
        <v>179</v>
      </c>
      <c r="D40" s="168" t="s">
        <v>36</v>
      </c>
      <c r="E40" s="168" t="s">
        <v>18</v>
      </c>
      <c r="F40" s="168" t="s">
        <v>148</v>
      </c>
      <c r="G40" s="169">
        <v>35000</v>
      </c>
      <c r="H40" s="201">
        <v>0</v>
      </c>
      <c r="I40" s="171">
        <v>25</v>
      </c>
      <c r="J40" s="171">
        <v>1004.5</v>
      </c>
      <c r="K40" s="171">
        <v>1064</v>
      </c>
      <c r="L40" s="170">
        <v>0</v>
      </c>
      <c r="M40" s="171">
        <f t="shared" ref="M40" si="15">+H40+I40+J40+K40+L40</f>
        <v>2093.5</v>
      </c>
      <c r="N40" s="172">
        <f t="shared" ref="N40" si="16">+G40-M40</f>
        <v>32906.5</v>
      </c>
    </row>
    <row r="41" spans="1:16" ht="32.25" customHeight="1" x14ac:dyDescent="0.5">
      <c r="A41" s="167">
        <v>34</v>
      </c>
      <c r="B41" s="168" t="s">
        <v>337</v>
      </c>
      <c r="C41" s="168" t="s">
        <v>291</v>
      </c>
      <c r="D41" s="168" t="s">
        <v>300</v>
      </c>
      <c r="E41" s="168" t="s">
        <v>18</v>
      </c>
      <c r="F41" s="168" t="s">
        <v>148</v>
      </c>
      <c r="G41" s="169">
        <v>35000</v>
      </c>
      <c r="H41" s="201">
        <v>0</v>
      </c>
      <c r="I41" s="171">
        <v>25</v>
      </c>
      <c r="J41" s="171">
        <v>1004.5</v>
      </c>
      <c r="K41" s="171">
        <v>1064</v>
      </c>
      <c r="L41" s="170">
        <v>0</v>
      </c>
      <c r="M41" s="171">
        <f t="shared" ref="M41:M42" si="17">+H41+I41+J41+K41+L41</f>
        <v>2093.5</v>
      </c>
      <c r="N41" s="172">
        <f t="shared" ref="N41:N44" si="18">+G41-M41</f>
        <v>32906.5</v>
      </c>
    </row>
    <row r="42" spans="1:16" ht="33.75" customHeight="1" x14ac:dyDescent="0.5">
      <c r="A42" s="167">
        <v>35</v>
      </c>
      <c r="B42" s="168" t="s">
        <v>214</v>
      </c>
      <c r="C42" s="168" t="s">
        <v>215</v>
      </c>
      <c r="D42" s="168" t="s">
        <v>36</v>
      </c>
      <c r="E42" s="168" t="s">
        <v>18</v>
      </c>
      <c r="F42" s="168" t="s">
        <v>148</v>
      </c>
      <c r="G42" s="176">
        <v>35000</v>
      </c>
      <c r="H42" s="172">
        <v>0</v>
      </c>
      <c r="I42" s="172">
        <v>25</v>
      </c>
      <c r="J42" s="171">
        <v>1004.5</v>
      </c>
      <c r="K42" s="171">
        <v>1064</v>
      </c>
      <c r="L42" s="170">
        <v>0</v>
      </c>
      <c r="M42" s="171">
        <f t="shared" si="17"/>
        <v>2093.5</v>
      </c>
      <c r="N42" s="172">
        <f t="shared" si="18"/>
        <v>32906.5</v>
      </c>
    </row>
    <row r="43" spans="1:16" ht="33.75" customHeight="1" x14ac:dyDescent="0.5">
      <c r="A43" s="167">
        <v>36</v>
      </c>
      <c r="B43" s="168" t="s">
        <v>364</v>
      </c>
      <c r="C43" s="168" t="s">
        <v>365</v>
      </c>
      <c r="D43" s="168" t="s">
        <v>286</v>
      </c>
      <c r="E43" s="168" t="s">
        <v>18</v>
      </c>
      <c r="F43" s="168" t="s">
        <v>148</v>
      </c>
      <c r="G43" s="176">
        <v>35000</v>
      </c>
      <c r="H43" s="172">
        <v>0</v>
      </c>
      <c r="I43" s="172">
        <v>25</v>
      </c>
      <c r="J43" s="171">
        <v>1004.5</v>
      </c>
      <c r="K43" s="171">
        <v>1064</v>
      </c>
      <c r="L43" s="170">
        <v>0</v>
      </c>
      <c r="M43" s="171">
        <f t="shared" ref="M43:M44" si="19">+H43+I43+J43+K43+L43</f>
        <v>2093.5</v>
      </c>
      <c r="N43" s="172">
        <f t="shared" si="18"/>
        <v>32906.5</v>
      </c>
    </row>
    <row r="44" spans="1:16" ht="33.75" customHeight="1" x14ac:dyDescent="0.5">
      <c r="A44" s="167">
        <v>37</v>
      </c>
      <c r="B44" s="168" t="s">
        <v>212</v>
      </c>
      <c r="C44" s="168" t="s">
        <v>161</v>
      </c>
      <c r="D44" s="168" t="s">
        <v>39</v>
      </c>
      <c r="E44" s="168" t="s">
        <v>18</v>
      </c>
      <c r="F44" s="168" t="s">
        <v>148</v>
      </c>
      <c r="G44" s="169">
        <v>35000</v>
      </c>
      <c r="H44" s="171">
        <v>0</v>
      </c>
      <c r="I44" s="171">
        <v>25</v>
      </c>
      <c r="J44" s="171">
        <v>1004.5</v>
      </c>
      <c r="K44" s="171">
        <v>1064</v>
      </c>
      <c r="L44" s="170">
        <v>1919.78</v>
      </c>
      <c r="M44" s="171">
        <f t="shared" si="19"/>
        <v>4013.2799999999997</v>
      </c>
      <c r="N44" s="172">
        <f t="shared" si="18"/>
        <v>30986.720000000001</v>
      </c>
      <c r="O44" s="158"/>
      <c r="P44" s="158"/>
    </row>
    <row r="45" spans="1:16" ht="32.25" customHeight="1" x14ac:dyDescent="0.5">
      <c r="A45" s="167">
        <v>38</v>
      </c>
      <c r="B45" s="168" t="s">
        <v>340</v>
      </c>
      <c r="C45" s="168" t="s">
        <v>162</v>
      </c>
      <c r="D45" s="168" t="s">
        <v>286</v>
      </c>
      <c r="E45" s="168" t="s">
        <v>18</v>
      </c>
      <c r="F45" s="168" t="s">
        <v>147</v>
      </c>
      <c r="G45" s="169">
        <v>30000</v>
      </c>
      <c r="H45" s="201">
        <v>0</v>
      </c>
      <c r="I45" s="171">
        <v>25</v>
      </c>
      <c r="J45" s="172">
        <v>861</v>
      </c>
      <c r="K45" s="172">
        <v>912</v>
      </c>
      <c r="L45" s="170">
        <v>0</v>
      </c>
      <c r="M45" s="172">
        <v>1798</v>
      </c>
      <c r="N45" s="172">
        <f t="shared" ref="N45" si="20">+G45-M45</f>
        <v>28202</v>
      </c>
    </row>
    <row r="46" spans="1:16" ht="30" customHeight="1" x14ac:dyDescent="0.5">
      <c r="A46" s="167">
        <v>39</v>
      </c>
      <c r="B46" s="168" t="s">
        <v>185</v>
      </c>
      <c r="C46" s="168" t="s">
        <v>179</v>
      </c>
      <c r="D46" s="168" t="s">
        <v>47</v>
      </c>
      <c r="E46" s="168" t="s">
        <v>18</v>
      </c>
      <c r="F46" s="168" t="s">
        <v>147</v>
      </c>
      <c r="G46" s="176">
        <v>30000</v>
      </c>
      <c r="H46" s="172">
        <v>0</v>
      </c>
      <c r="I46" s="172">
        <v>25</v>
      </c>
      <c r="J46" s="172">
        <v>861</v>
      </c>
      <c r="K46" s="172">
        <v>912</v>
      </c>
      <c r="L46" s="170">
        <v>0</v>
      </c>
      <c r="M46" s="172">
        <v>1798</v>
      </c>
      <c r="N46" s="172">
        <f t="shared" si="14"/>
        <v>28202</v>
      </c>
    </row>
    <row r="47" spans="1:16" ht="33.75" customHeight="1" x14ac:dyDescent="0.5">
      <c r="A47" s="167">
        <v>40</v>
      </c>
      <c r="B47" s="168" t="s">
        <v>189</v>
      </c>
      <c r="C47" s="168" t="s">
        <v>231</v>
      </c>
      <c r="D47" s="168" t="s">
        <v>66</v>
      </c>
      <c r="E47" s="168" t="s">
        <v>18</v>
      </c>
      <c r="F47" s="168" t="s">
        <v>147</v>
      </c>
      <c r="G47" s="176">
        <v>30000</v>
      </c>
      <c r="H47" s="172">
        <v>0</v>
      </c>
      <c r="I47" s="172">
        <v>25</v>
      </c>
      <c r="J47" s="172">
        <v>861</v>
      </c>
      <c r="K47" s="172">
        <v>912</v>
      </c>
      <c r="L47" s="170">
        <v>0</v>
      </c>
      <c r="M47" s="172">
        <v>1798</v>
      </c>
      <c r="N47" s="172">
        <f t="shared" si="14"/>
        <v>28202</v>
      </c>
    </row>
    <row r="48" spans="1:16" ht="33.75" customHeight="1" x14ac:dyDescent="0.5">
      <c r="A48" s="167">
        <v>41</v>
      </c>
      <c r="B48" s="168" t="s">
        <v>143</v>
      </c>
      <c r="C48" s="168" t="s">
        <v>246</v>
      </c>
      <c r="D48" s="168" t="s">
        <v>59</v>
      </c>
      <c r="E48" s="168" t="s">
        <v>18</v>
      </c>
      <c r="F48" s="168" t="s">
        <v>148</v>
      </c>
      <c r="G48" s="169">
        <v>30000</v>
      </c>
      <c r="H48" s="171">
        <v>0</v>
      </c>
      <c r="I48" s="171">
        <v>25</v>
      </c>
      <c r="J48" s="171">
        <v>861</v>
      </c>
      <c r="K48" s="171">
        <v>912</v>
      </c>
      <c r="L48" s="170">
        <v>0</v>
      </c>
      <c r="M48" s="171">
        <f>+H48+I48+J48+K48+L48</f>
        <v>1798</v>
      </c>
      <c r="N48" s="172">
        <f t="shared" si="14"/>
        <v>28202</v>
      </c>
    </row>
    <row r="49" spans="1:16" ht="33.75" customHeight="1" x14ac:dyDescent="0.5">
      <c r="A49" s="167">
        <v>42</v>
      </c>
      <c r="B49" s="168" t="s">
        <v>245</v>
      </c>
      <c r="C49" s="168" t="s">
        <v>246</v>
      </c>
      <c r="D49" s="168" t="s">
        <v>59</v>
      </c>
      <c r="E49" s="168" t="s">
        <v>18</v>
      </c>
      <c r="F49" s="168" t="s">
        <v>148</v>
      </c>
      <c r="G49" s="169">
        <v>30000</v>
      </c>
      <c r="H49" s="171">
        <v>0</v>
      </c>
      <c r="I49" s="171">
        <v>25</v>
      </c>
      <c r="J49" s="171">
        <v>861</v>
      </c>
      <c r="K49" s="171">
        <v>912</v>
      </c>
      <c r="L49" s="170">
        <v>0</v>
      </c>
      <c r="M49" s="171">
        <f>+H49+I49+J49+K49+L49</f>
        <v>1798</v>
      </c>
      <c r="N49" s="172">
        <f t="shared" si="14"/>
        <v>28202</v>
      </c>
    </row>
    <row r="50" spans="1:16" ht="33.75" customHeight="1" x14ac:dyDescent="0.5">
      <c r="A50" s="167">
        <v>43</v>
      </c>
      <c r="B50" s="168" t="s">
        <v>232</v>
      </c>
      <c r="C50" s="168" t="s">
        <v>166</v>
      </c>
      <c r="D50" s="168" t="s">
        <v>36</v>
      </c>
      <c r="E50" s="168" t="s">
        <v>18</v>
      </c>
      <c r="F50" s="168" t="s">
        <v>148</v>
      </c>
      <c r="G50" s="169">
        <v>30000</v>
      </c>
      <c r="H50" s="171">
        <v>0</v>
      </c>
      <c r="I50" s="171">
        <v>25</v>
      </c>
      <c r="J50" s="171">
        <v>861</v>
      </c>
      <c r="K50" s="171">
        <v>912</v>
      </c>
      <c r="L50" s="170">
        <v>0</v>
      </c>
      <c r="M50" s="171">
        <f>+H50+I50+J50+K50+L50</f>
        <v>1798</v>
      </c>
      <c r="N50" s="172">
        <f t="shared" si="14"/>
        <v>28202</v>
      </c>
    </row>
    <row r="51" spans="1:16" ht="33.75" customHeight="1" x14ac:dyDescent="0.5">
      <c r="A51" s="167">
        <v>44</v>
      </c>
      <c r="B51" s="168" t="s">
        <v>293</v>
      </c>
      <c r="C51" s="168" t="s">
        <v>179</v>
      </c>
      <c r="D51" s="168" t="s">
        <v>286</v>
      </c>
      <c r="E51" s="168" t="s">
        <v>18</v>
      </c>
      <c r="F51" s="168" t="s">
        <v>147</v>
      </c>
      <c r="G51" s="169">
        <v>30000</v>
      </c>
      <c r="H51" s="171">
        <v>0</v>
      </c>
      <c r="I51" s="171">
        <v>25</v>
      </c>
      <c r="J51" s="171">
        <v>861</v>
      </c>
      <c r="K51" s="171">
        <v>912</v>
      </c>
      <c r="L51" s="170">
        <v>0</v>
      </c>
      <c r="M51" s="171">
        <f t="shared" ref="M51:M66" si="21">+H51+I51+J51+K51+L51</f>
        <v>1798</v>
      </c>
      <c r="N51" s="172">
        <f t="shared" si="14"/>
        <v>28202</v>
      </c>
      <c r="O51" s="158"/>
      <c r="P51" s="158"/>
    </row>
    <row r="52" spans="1:16" ht="33.75" customHeight="1" x14ac:dyDescent="0.5">
      <c r="A52" s="167">
        <v>45</v>
      </c>
      <c r="B52" s="168" t="s">
        <v>205</v>
      </c>
      <c r="C52" s="168" t="s">
        <v>174</v>
      </c>
      <c r="D52" s="168" t="s">
        <v>36</v>
      </c>
      <c r="E52" s="168" t="s">
        <v>18</v>
      </c>
      <c r="F52" s="168" t="s">
        <v>148</v>
      </c>
      <c r="G52" s="169">
        <v>30000</v>
      </c>
      <c r="H52" s="171">
        <v>0</v>
      </c>
      <c r="I52" s="171">
        <v>25</v>
      </c>
      <c r="J52" s="171">
        <v>861</v>
      </c>
      <c r="K52" s="171">
        <v>912</v>
      </c>
      <c r="L52" s="170">
        <v>0</v>
      </c>
      <c r="M52" s="171">
        <f t="shared" ref="M52:M53" si="22">+H52+I52+J52+K52+L52</f>
        <v>1798</v>
      </c>
      <c r="N52" s="172">
        <f t="shared" ref="N52:N57" si="23">+G52-M52</f>
        <v>28202</v>
      </c>
      <c r="O52" s="158"/>
      <c r="P52" s="158"/>
    </row>
    <row r="53" spans="1:16" ht="33.75" customHeight="1" x14ac:dyDescent="0.5">
      <c r="A53" s="167">
        <v>46</v>
      </c>
      <c r="B53" s="168" t="s">
        <v>321</v>
      </c>
      <c r="C53" s="168" t="s">
        <v>179</v>
      </c>
      <c r="D53" s="168" t="s">
        <v>36</v>
      </c>
      <c r="E53" s="168" t="s">
        <v>18</v>
      </c>
      <c r="F53" s="168" t="s">
        <v>148</v>
      </c>
      <c r="G53" s="169">
        <v>30000</v>
      </c>
      <c r="H53" s="171">
        <v>0</v>
      </c>
      <c r="I53" s="171">
        <v>25</v>
      </c>
      <c r="J53" s="171">
        <v>861</v>
      </c>
      <c r="K53" s="171">
        <v>912</v>
      </c>
      <c r="L53" s="170">
        <v>0</v>
      </c>
      <c r="M53" s="171">
        <f t="shared" si="22"/>
        <v>1798</v>
      </c>
      <c r="N53" s="172">
        <f t="shared" si="23"/>
        <v>28202</v>
      </c>
      <c r="O53" s="158"/>
      <c r="P53" s="158"/>
    </row>
    <row r="54" spans="1:16" ht="33.75" customHeight="1" x14ac:dyDescent="0.5">
      <c r="A54" s="167">
        <v>47</v>
      </c>
      <c r="B54" s="168" t="s">
        <v>328</v>
      </c>
      <c r="C54" s="168" t="s">
        <v>183</v>
      </c>
      <c r="D54" s="168" t="s">
        <v>286</v>
      </c>
      <c r="E54" s="168" t="s">
        <v>18</v>
      </c>
      <c r="F54" s="168" t="s">
        <v>148</v>
      </c>
      <c r="G54" s="176">
        <v>30000</v>
      </c>
      <c r="H54" s="172">
        <v>0</v>
      </c>
      <c r="I54" s="172">
        <v>25</v>
      </c>
      <c r="J54" s="172">
        <v>861</v>
      </c>
      <c r="K54" s="172">
        <v>912</v>
      </c>
      <c r="L54" s="170">
        <v>0</v>
      </c>
      <c r="M54" s="172">
        <v>1798</v>
      </c>
      <c r="N54" s="172">
        <f t="shared" si="23"/>
        <v>28202</v>
      </c>
    </row>
    <row r="55" spans="1:16" ht="33.75" customHeight="1" x14ac:dyDescent="0.5">
      <c r="A55" s="167">
        <v>48</v>
      </c>
      <c r="B55" s="168" t="s">
        <v>333</v>
      </c>
      <c r="C55" s="168" t="s">
        <v>334</v>
      </c>
      <c r="D55" s="168" t="s">
        <v>57</v>
      </c>
      <c r="E55" s="168" t="s">
        <v>18</v>
      </c>
      <c r="F55" s="168" t="s">
        <v>148</v>
      </c>
      <c r="G55" s="176">
        <v>30000</v>
      </c>
      <c r="H55" s="172">
        <v>0</v>
      </c>
      <c r="I55" s="172">
        <v>25</v>
      </c>
      <c r="J55" s="172">
        <v>861</v>
      </c>
      <c r="K55" s="172">
        <v>912</v>
      </c>
      <c r="L55" s="170">
        <v>0</v>
      </c>
      <c r="M55" s="172">
        <v>1798</v>
      </c>
      <c r="N55" s="172">
        <f t="shared" ref="N55" si="24">+G55-M55</f>
        <v>28202</v>
      </c>
    </row>
    <row r="56" spans="1:16" ht="33.75" customHeight="1" x14ac:dyDescent="0.5">
      <c r="A56" s="167">
        <v>49</v>
      </c>
      <c r="B56" s="168" t="s">
        <v>329</v>
      </c>
      <c r="C56" s="168" t="s">
        <v>330</v>
      </c>
      <c r="D56" s="168" t="s">
        <v>286</v>
      </c>
      <c r="E56" s="168" t="s">
        <v>18</v>
      </c>
      <c r="F56" s="168" t="s">
        <v>147</v>
      </c>
      <c r="G56" s="169">
        <v>30000</v>
      </c>
      <c r="H56" s="171">
        <v>0</v>
      </c>
      <c r="I56" s="171">
        <v>25</v>
      </c>
      <c r="J56" s="171">
        <v>861</v>
      </c>
      <c r="K56" s="171">
        <v>912</v>
      </c>
      <c r="L56" s="170">
        <v>0</v>
      </c>
      <c r="M56" s="171">
        <f t="shared" ref="M56:M57" si="25">+H56+I56+J56+K56+L56</f>
        <v>1798</v>
      </c>
      <c r="N56" s="172">
        <f t="shared" si="23"/>
        <v>28202</v>
      </c>
      <c r="O56" s="158"/>
      <c r="P56" s="158"/>
    </row>
    <row r="57" spans="1:16" ht="30.75" customHeight="1" x14ac:dyDescent="0.5">
      <c r="A57" s="167">
        <v>50</v>
      </c>
      <c r="B57" s="168" t="s">
        <v>301</v>
      </c>
      <c r="C57" s="168" t="s">
        <v>302</v>
      </c>
      <c r="D57" s="168" t="s">
        <v>47</v>
      </c>
      <c r="E57" s="168" t="s">
        <v>18</v>
      </c>
      <c r="F57" s="168" t="s">
        <v>147</v>
      </c>
      <c r="G57" s="169">
        <v>30000</v>
      </c>
      <c r="H57" s="171">
        <v>0</v>
      </c>
      <c r="I57" s="171">
        <v>25</v>
      </c>
      <c r="J57" s="171">
        <v>861</v>
      </c>
      <c r="K57" s="171">
        <v>912</v>
      </c>
      <c r="L57" s="170">
        <v>0</v>
      </c>
      <c r="M57" s="171">
        <f t="shared" si="25"/>
        <v>1798</v>
      </c>
      <c r="N57" s="172">
        <f t="shared" si="23"/>
        <v>28202</v>
      </c>
      <c r="O57" s="158"/>
      <c r="P57" s="158"/>
    </row>
    <row r="58" spans="1:16" ht="30.75" customHeight="1" x14ac:dyDescent="0.5">
      <c r="A58" s="167">
        <v>51</v>
      </c>
      <c r="B58" s="168" t="s">
        <v>389</v>
      </c>
      <c r="C58" s="168" t="s">
        <v>162</v>
      </c>
      <c r="D58" s="168" t="s">
        <v>47</v>
      </c>
      <c r="E58" s="168" t="s">
        <v>18</v>
      </c>
      <c r="F58" s="168" t="s">
        <v>147</v>
      </c>
      <c r="G58" s="169">
        <v>30000</v>
      </c>
      <c r="H58" s="171">
        <v>0</v>
      </c>
      <c r="I58" s="171">
        <v>25</v>
      </c>
      <c r="J58" s="171">
        <v>861</v>
      </c>
      <c r="K58" s="171">
        <v>912</v>
      </c>
      <c r="L58" s="170">
        <v>0</v>
      </c>
      <c r="M58" s="171">
        <f t="shared" ref="M58:M59" si="26">+H58+I58+J58+K58+L58</f>
        <v>1798</v>
      </c>
      <c r="N58" s="172">
        <f t="shared" ref="N58:N59" si="27">+G58-M58</f>
        <v>28202</v>
      </c>
      <c r="O58" s="158"/>
      <c r="P58" s="158"/>
    </row>
    <row r="59" spans="1:16" ht="30.75" customHeight="1" x14ac:dyDescent="0.5">
      <c r="A59" s="167">
        <v>52</v>
      </c>
      <c r="B59" s="168" t="s">
        <v>424</v>
      </c>
      <c r="C59" s="168" t="s">
        <v>183</v>
      </c>
      <c r="D59" s="168" t="s">
        <v>286</v>
      </c>
      <c r="E59" s="168" t="s">
        <v>18</v>
      </c>
      <c r="F59" s="168" t="s">
        <v>147</v>
      </c>
      <c r="G59" s="169">
        <v>30000</v>
      </c>
      <c r="H59" s="171">
        <v>0</v>
      </c>
      <c r="I59" s="171">
        <v>25</v>
      </c>
      <c r="J59" s="171">
        <v>861</v>
      </c>
      <c r="K59" s="171">
        <v>912</v>
      </c>
      <c r="L59" s="170">
        <v>0</v>
      </c>
      <c r="M59" s="171">
        <f t="shared" si="26"/>
        <v>1798</v>
      </c>
      <c r="N59" s="172">
        <f t="shared" si="27"/>
        <v>28202</v>
      </c>
      <c r="O59" s="158"/>
      <c r="P59" s="158"/>
    </row>
    <row r="60" spans="1:16" ht="30.75" customHeight="1" x14ac:dyDescent="0.5">
      <c r="A60" s="167">
        <v>53</v>
      </c>
      <c r="B60" s="168" t="s">
        <v>425</v>
      </c>
      <c r="C60" s="168" t="s">
        <v>179</v>
      </c>
      <c r="D60" s="168" t="s">
        <v>286</v>
      </c>
      <c r="E60" s="168" t="s">
        <v>18</v>
      </c>
      <c r="F60" s="168" t="s">
        <v>147</v>
      </c>
      <c r="G60" s="169">
        <v>30000</v>
      </c>
      <c r="H60" s="171">
        <v>0</v>
      </c>
      <c r="I60" s="171">
        <v>25</v>
      </c>
      <c r="J60" s="171">
        <v>861</v>
      </c>
      <c r="K60" s="171">
        <v>912</v>
      </c>
      <c r="L60" s="170">
        <v>0</v>
      </c>
      <c r="M60" s="171">
        <f t="shared" ref="M60" si="28">+H60+I60+J60+K60+L60</f>
        <v>1798</v>
      </c>
      <c r="N60" s="172">
        <f t="shared" ref="N60" si="29">+G60-M60</f>
        <v>28202</v>
      </c>
      <c r="O60" s="158"/>
      <c r="P60" s="158"/>
    </row>
    <row r="61" spans="1:16" ht="33.75" customHeight="1" x14ac:dyDescent="0.5">
      <c r="A61" s="167">
        <v>54</v>
      </c>
      <c r="B61" s="168" t="s">
        <v>56</v>
      </c>
      <c r="C61" s="168" t="s">
        <v>165</v>
      </c>
      <c r="D61" s="168" t="s">
        <v>36</v>
      </c>
      <c r="E61" s="168" t="s">
        <v>24</v>
      </c>
      <c r="F61" s="168" t="s">
        <v>148</v>
      </c>
      <c r="G61" s="169">
        <v>28665</v>
      </c>
      <c r="H61" s="171">
        <v>0</v>
      </c>
      <c r="I61" s="171">
        <v>25</v>
      </c>
      <c r="J61" s="171">
        <v>822.69</v>
      </c>
      <c r="K61" s="171">
        <v>871.42</v>
      </c>
      <c r="L61" s="170">
        <v>1933.95</v>
      </c>
      <c r="M61" s="171">
        <f t="shared" si="21"/>
        <v>3653.0600000000004</v>
      </c>
      <c r="N61" s="172">
        <f t="shared" si="14"/>
        <v>25011.94</v>
      </c>
    </row>
    <row r="62" spans="1:16" ht="33.75" customHeight="1" x14ac:dyDescent="0.5">
      <c r="A62" s="167">
        <v>55</v>
      </c>
      <c r="B62" s="168" t="s">
        <v>58</v>
      </c>
      <c r="C62" s="168" t="s">
        <v>165</v>
      </c>
      <c r="D62" s="168" t="s">
        <v>57</v>
      </c>
      <c r="E62" s="168" t="s">
        <v>24</v>
      </c>
      <c r="F62" s="168" t="s">
        <v>148</v>
      </c>
      <c r="G62" s="169">
        <v>27078.19</v>
      </c>
      <c r="H62" s="171">
        <v>0</v>
      </c>
      <c r="I62" s="171">
        <v>25</v>
      </c>
      <c r="J62" s="171">
        <v>777.14</v>
      </c>
      <c r="K62" s="171">
        <v>823.18</v>
      </c>
      <c r="L62" s="170">
        <v>0</v>
      </c>
      <c r="M62" s="171">
        <f t="shared" si="21"/>
        <v>1625.32</v>
      </c>
      <c r="N62" s="172">
        <f t="shared" ref="N62" si="30">+G62-M62</f>
        <v>25452.87</v>
      </c>
    </row>
    <row r="63" spans="1:16" ht="33.75" customHeight="1" x14ac:dyDescent="0.5">
      <c r="A63" s="167">
        <v>56</v>
      </c>
      <c r="B63" s="168" t="s">
        <v>271</v>
      </c>
      <c r="C63" s="168" t="s">
        <v>162</v>
      </c>
      <c r="D63" s="168" t="s">
        <v>59</v>
      </c>
      <c r="E63" s="168" t="s">
        <v>18</v>
      </c>
      <c r="F63" s="168" t="s">
        <v>148</v>
      </c>
      <c r="G63" s="169">
        <v>27000</v>
      </c>
      <c r="H63" s="171">
        <v>0</v>
      </c>
      <c r="I63" s="171">
        <v>25</v>
      </c>
      <c r="J63" s="171">
        <v>774.9</v>
      </c>
      <c r="K63" s="171">
        <v>820.8</v>
      </c>
      <c r="L63" s="170">
        <v>0</v>
      </c>
      <c r="M63" s="171">
        <f t="shared" si="21"/>
        <v>1620.6999999999998</v>
      </c>
      <c r="N63" s="172">
        <f>+G63-M63</f>
        <v>25379.3</v>
      </c>
      <c r="O63" s="158"/>
      <c r="P63" s="158"/>
    </row>
    <row r="64" spans="1:16" ht="33.75" customHeight="1" x14ac:dyDescent="0.5">
      <c r="A64" s="167">
        <v>57</v>
      </c>
      <c r="B64" s="168" t="s">
        <v>60</v>
      </c>
      <c r="C64" s="168" t="s">
        <v>183</v>
      </c>
      <c r="D64" s="168" t="s">
        <v>36</v>
      </c>
      <c r="E64" s="168" t="s">
        <v>18</v>
      </c>
      <c r="F64" s="168" t="s">
        <v>148</v>
      </c>
      <c r="G64" s="169">
        <v>27000</v>
      </c>
      <c r="H64" s="171">
        <v>0</v>
      </c>
      <c r="I64" s="171">
        <v>25</v>
      </c>
      <c r="J64" s="171">
        <v>774.9</v>
      </c>
      <c r="K64" s="171">
        <v>820.8</v>
      </c>
      <c r="L64" s="170">
        <v>0</v>
      </c>
      <c r="M64" s="171">
        <f t="shared" ref="M64" si="31">+H64+I64+J64+K64+L64</f>
        <v>1620.6999999999998</v>
      </c>
      <c r="N64" s="172">
        <f t="shared" ref="N64" si="32">+G64-M64</f>
        <v>25379.3</v>
      </c>
    </row>
    <row r="65" spans="1:16" ht="33.75" customHeight="1" x14ac:dyDescent="0.5">
      <c r="A65" s="167">
        <v>58</v>
      </c>
      <c r="B65" s="168" t="s">
        <v>342</v>
      </c>
      <c r="C65" s="168" t="s">
        <v>179</v>
      </c>
      <c r="D65" s="168" t="s">
        <v>286</v>
      </c>
      <c r="E65" s="168" t="s">
        <v>18</v>
      </c>
      <c r="F65" s="168" t="s">
        <v>148</v>
      </c>
      <c r="G65" s="169">
        <v>25000</v>
      </c>
      <c r="H65" s="171">
        <v>0</v>
      </c>
      <c r="I65" s="171">
        <v>25</v>
      </c>
      <c r="J65" s="171">
        <v>717.5</v>
      </c>
      <c r="K65" s="171">
        <v>760</v>
      </c>
      <c r="L65" s="170">
        <v>0</v>
      </c>
      <c r="M65" s="171">
        <f t="shared" ref="M65" si="33">+H65+I65+J65+K65+L65</f>
        <v>1502.5</v>
      </c>
      <c r="N65" s="172">
        <f t="shared" ref="N65" si="34">+G65-M65</f>
        <v>23497.5</v>
      </c>
    </row>
    <row r="66" spans="1:16" ht="33.75" customHeight="1" x14ac:dyDescent="0.5">
      <c r="A66" s="167">
        <v>59</v>
      </c>
      <c r="B66" s="168" t="s">
        <v>294</v>
      </c>
      <c r="C66" s="168" t="s">
        <v>161</v>
      </c>
      <c r="D66" s="168" t="s">
        <v>67</v>
      </c>
      <c r="E66" s="168" t="s">
        <v>18</v>
      </c>
      <c r="F66" s="168" t="s">
        <v>147</v>
      </c>
      <c r="G66" s="169">
        <v>25000</v>
      </c>
      <c r="H66" s="171">
        <v>0</v>
      </c>
      <c r="I66" s="171">
        <v>25</v>
      </c>
      <c r="J66" s="171">
        <v>717.5</v>
      </c>
      <c r="K66" s="171">
        <v>760</v>
      </c>
      <c r="L66" s="170">
        <v>0</v>
      </c>
      <c r="M66" s="171">
        <f t="shared" si="21"/>
        <v>1502.5</v>
      </c>
      <c r="N66" s="172">
        <f t="shared" si="14"/>
        <v>23497.5</v>
      </c>
      <c r="O66" s="158"/>
      <c r="P66" s="158"/>
    </row>
    <row r="67" spans="1:16" ht="33.75" customHeight="1" x14ac:dyDescent="0.5">
      <c r="A67" s="167">
        <v>60</v>
      </c>
      <c r="B67" s="168" t="s">
        <v>307</v>
      </c>
      <c r="C67" s="168" t="s">
        <v>161</v>
      </c>
      <c r="D67" s="168" t="s">
        <v>53</v>
      </c>
      <c r="E67" s="168" t="s">
        <v>18</v>
      </c>
      <c r="F67" s="168" t="s">
        <v>147</v>
      </c>
      <c r="G67" s="169">
        <v>25000</v>
      </c>
      <c r="H67" s="171">
        <v>0</v>
      </c>
      <c r="I67" s="171">
        <v>25</v>
      </c>
      <c r="J67" s="171">
        <v>717.5</v>
      </c>
      <c r="K67" s="171">
        <v>760</v>
      </c>
      <c r="L67" s="170">
        <v>0</v>
      </c>
      <c r="M67" s="171">
        <v>1502.5</v>
      </c>
      <c r="N67" s="172">
        <f t="shared" si="14"/>
        <v>23497.5</v>
      </c>
      <c r="O67" s="158"/>
      <c r="P67" s="158"/>
    </row>
    <row r="68" spans="1:16" ht="35.25" customHeight="1" x14ac:dyDescent="0.5">
      <c r="A68" s="167">
        <v>61</v>
      </c>
      <c r="B68" s="168" t="s">
        <v>211</v>
      </c>
      <c r="C68" s="168" t="s">
        <v>161</v>
      </c>
      <c r="D68" s="168" t="s">
        <v>63</v>
      </c>
      <c r="E68" s="168" t="s">
        <v>18</v>
      </c>
      <c r="F68" s="168" t="s">
        <v>147</v>
      </c>
      <c r="G68" s="169">
        <v>25000</v>
      </c>
      <c r="H68" s="171">
        <v>0</v>
      </c>
      <c r="I68" s="171">
        <v>25</v>
      </c>
      <c r="J68" s="171">
        <v>717.5</v>
      </c>
      <c r="K68" s="171">
        <v>760</v>
      </c>
      <c r="L68" s="170">
        <v>0</v>
      </c>
      <c r="M68" s="171">
        <f t="shared" ref="M68" si="35">+H68+I68+J68+K68+L68</f>
        <v>1502.5</v>
      </c>
      <c r="N68" s="172">
        <f t="shared" ref="N68" si="36">+G68-M68</f>
        <v>23497.5</v>
      </c>
    </row>
    <row r="69" spans="1:16" ht="35.25" customHeight="1" x14ac:dyDescent="0.5">
      <c r="A69" s="167">
        <v>62</v>
      </c>
      <c r="B69" s="168" t="s">
        <v>341</v>
      </c>
      <c r="C69" s="168" t="s">
        <v>183</v>
      </c>
      <c r="D69" s="168" t="s">
        <v>36</v>
      </c>
      <c r="E69" s="168" t="s">
        <v>18</v>
      </c>
      <c r="F69" s="168" t="s">
        <v>148</v>
      </c>
      <c r="G69" s="169">
        <v>25000</v>
      </c>
      <c r="H69" s="171">
        <v>0</v>
      </c>
      <c r="I69" s="171">
        <v>25</v>
      </c>
      <c r="J69" s="171">
        <v>717.5</v>
      </c>
      <c r="K69" s="171">
        <v>760</v>
      </c>
      <c r="L69" s="170">
        <v>0</v>
      </c>
      <c r="M69" s="171">
        <f t="shared" ref="M69:M74" si="37">+H69+I69+J69+K69+L69</f>
        <v>1502.5</v>
      </c>
      <c r="N69" s="172">
        <f t="shared" ref="N69:N74" si="38">+G69-M69</f>
        <v>23497.5</v>
      </c>
    </row>
    <row r="70" spans="1:16" ht="35.25" customHeight="1" x14ac:dyDescent="0.5">
      <c r="A70" s="167">
        <v>63</v>
      </c>
      <c r="B70" s="168" t="s">
        <v>352</v>
      </c>
      <c r="C70" s="168" t="s">
        <v>349</v>
      </c>
      <c r="D70" s="168" t="s">
        <v>353</v>
      </c>
      <c r="E70" s="168" t="s">
        <v>18</v>
      </c>
      <c r="F70" s="168" t="s">
        <v>148</v>
      </c>
      <c r="G70" s="169">
        <v>25000</v>
      </c>
      <c r="H70" s="171">
        <v>0</v>
      </c>
      <c r="I70" s="171">
        <v>25</v>
      </c>
      <c r="J70" s="171">
        <v>717.5</v>
      </c>
      <c r="K70" s="171">
        <v>760</v>
      </c>
      <c r="L70" s="170">
        <v>0</v>
      </c>
      <c r="M70" s="171">
        <f t="shared" ref="M70" si="39">+H70+I70+J70+K70+L70</f>
        <v>1502.5</v>
      </c>
      <c r="N70" s="172">
        <f t="shared" ref="N70" si="40">+G70-M70</f>
        <v>23497.5</v>
      </c>
    </row>
    <row r="71" spans="1:16" ht="35.25" customHeight="1" x14ac:dyDescent="0.5">
      <c r="A71" s="167">
        <v>64</v>
      </c>
      <c r="B71" s="168" t="s">
        <v>348</v>
      </c>
      <c r="C71" s="168" t="s">
        <v>349</v>
      </c>
      <c r="D71" s="168" t="s">
        <v>350</v>
      </c>
      <c r="E71" s="168" t="s">
        <v>18</v>
      </c>
      <c r="F71" s="168" t="s">
        <v>148</v>
      </c>
      <c r="G71" s="169">
        <v>25000</v>
      </c>
      <c r="H71" s="171">
        <v>0</v>
      </c>
      <c r="I71" s="171">
        <v>25</v>
      </c>
      <c r="J71" s="171">
        <v>717.5</v>
      </c>
      <c r="K71" s="171">
        <v>760</v>
      </c>
      <c r="L71" s="170">
        <v>0</v>
      </c>
      <c r="M71" s="171">
        <f t="shared" si="37"/>
        <v>1502.5</v>
      </c>
      <c r="N71" s="172">
        <f t="shared" si="38"/>
        <v>23497.5</v>
      </c>
    </row>
    <row r="72" spans="1:16" ht="33.75" customHeight="1" x14ac:dyDescent="0.5">
      <c r="A72" s="167">
        <v>65</v>
      </c>
      <c r="B72" s="168" t="s">
        <v>351</v>
      </c>
      <c r="C72" s="168" t="s">
        <v>161</v>
      </c>
      <c r="D72" s="168" t="s">
        <v>53</v>
      </c>
      <c r="E72" s="168" t="s">
        <v>18</v>
      </c>
      <c r="F72" s="168" t="s">
        <v>147</v>
      </c>
      <c r="G72" s="169">
        <v>25000</v>
      </c>
      <c r="H72" s="171">
        <v>0</v>
      </c>
      <c r="I72" s="171">
        <v>25</v>
      </c>
      <c r="J72" s="171">
        <v>717.5</v>
      </c>
      <c r="K72" s="171">
        <v>760</v>
      </c>
      <c r="L72" s="170">
        <v>0</v>
      </c>
      <c r="M72" s="171">
        <f t="shared" si="37"/>
        <v>1502.5</v>
      </c>
      <c r="N72" s="172">
        <f t="shared" si="38"/>
        <v>23497.5</v>
      </c>
    </row>
    <row r="73" spans="1:16" ht="33.75" customHeight="1" x14ac:dyDescent="0.5">
      <c r="A73" s="167">
        <v>66</v>
      </c>
      <c r="B73" s="168" t="s">
        <v>426</v>
      </c>
      <c r="C73" s="168" t="s">
        <v>179</v>
      </c>
      <c r="D73" s="168" t="s">
        <v>41</v>
      </c>
      <c r="E73" s="168" t="s">
        <v>18</v>
      </c>
      <c r="F73" s="168" t="s">
        <v>147</v>
      </c>
      <c r="G73" s="169">
        <v>25000</v>
      </c>
      <c r="H73" s="171">
        <v>0</v>
      </c>
      <c r="I73" s="171">
        <v>25</v>
      </c>
      <c r="J73" s="171">
        <v>717.5</v>
      </c>
      <c r="K73" s="171">
        <v>760</v>
      </c>
      <c r="L73" s="170">
        <v>0</v>
      </c>
      <c r="M73" s="171">
        <f t="shared" ref="M73" si="41">+H73+I73+J73+K73+L73</f>
        <v>1502.5</v>
      </c>
      <c r="N73" s="172">
        <f t="shared" ref="N73" si="42">+G73-M73</f>
        <v>23497.5</v>
      </c>
    </row>
    <row r="74" spans="1:16" ht="35.25" customHeight="1" x14ac:dyDescent="0.5">
      <c r="A74" s="167">
        <v>67</v>
      </c>
      <c r="B74" s="168" t="s">
        <v>367</v>
      </c>
      <c r="C74" s="168" t="s">
        <v>179</v>
      </c>
      <c r="D74" s="168" t="s">
        <v>368</v>
      </c>
      <c r="E74" s="168" t="s">
        <v>18</v>
      </c>
      <c r="F74" s="168" t="s">
        <v>148</v>
      </c>
      <c r="G74" s="169">
        <v>25000</v>
      </c>
      <c r="H74" s="171">
        <v>0</v>
      </c>
      <c r="I74" s="171">
        <v>25</v>
      </c>
      <c r="J74" s="171">
        <v>717.5</v>
      </c>
      <c r="K74" s="171">
        <v>760</v>
      </c>
      <c r="L74" s="170">
        <v>0</v>
      </c>
      <c r="M74" s="171">
        <f t="shared" si="37"/>
        <v>1502.5</v>
      </c>
      <c r="N74" s="172">
        <f t="shared" si="38"/>
        <v>23497.5</v>
      </c>
    </row>
    <row r="75" spans="1:16" ht="33.75" customHeight="1" x14ac:dyDescent="0.5">
      <c r="A75" s="167">
        <v>68</v>
      </c>
      <c r="B75" s="168" t="s">
        <v>209</v>
      </c>
      <c r="C75" s="168" t="s">
        <v>161</v>
      </c>
      <c r="D75" s="168" t="s">
        <v>53</v>
      </c>
      <c r="E75" s="168" t="s">
        <v>18</v>
      </c>
      <c r="F75" s="168" t="s">
        <v>147</v>
      </c>
      <c r="G75" s="169">
        <v>23000</v>
      </c>
      <c r="H75" s="171">
        <v>0</v>
      </c>
      <c r="I75" s="171">
        <v>25</v>
      </c>
      <c r="J75" s="171">
        <v>660.1</v>
      </c>
      <c r="K75" s="171">
        <v>699.2</v>
      </c>
      <c r="L75" s="170">
        <v>0</v>
      </c>
      <c r="M75" s="171">
        <f t="shared" ref="M75:M77" si="43">+H75+I75+J75+K75+L75</f>
        <v>1384.3000000000002</v>
      </c>
      <c r="N75" s="172">
        <f t="shared" ref="N75:N77" si="44">+G75-M75</f>
        <v>21615.7</v>
      </c>
      <c r="O75" s="158"/>
      <c r="P75" s="158"/>
    </row>
    <row r="76" spans="1:16" ht="33.75" customHeight="1" x14ac:dyDescent="0.5">
      <c r="A76" s="167">
        <v>69</v>
      </c>
      <c r="B76" s="168" t="s">
        <v>210</v>
      </c>
      <c r="C76" s="168" t="s">
        <v>161</v>
      </c>
      <c r="D76" s="168" t="s">
        <v>53</v>
      </c>
      <c r="E76" s="168" t="s">
        <v>18</v>
      </c>
      <c r="F76" s="168" t="s">
        <v>147</v>
      </c>
      <c r="G76" s="169">
        <v>23000</v>
      </c>
      <c r="H76" s="171">
        <v>0</v>
      </c>
      <c r="I76" s="171">
        <v>25</v>
      </c>
      <c r="J76" s="171">
        <v>660.1</v>
      </c>
      <c r="K76" s="171">
        <v>699.2</v>
      </c>
      <c r="L76" s="170">
        <v>0</v>
      </c>
      <c r="M76" s="171">
        <f t="shared" si="43"/>
        <v>1384.3000000000002</v>
      </c>
      <c r="N76" s="172">
        <f t="shared" si="44"/>
        <v>21615.7</v>
      </c>
      <c r="O76" s="158"/>
      <c r="P76" s="158"/>
    </row>
    <row r="77" spans="1:16" ht="33.75" customHeight="1" x14ac:dyDescent="0.5">
      <c r="A77" s="167">
        <v>70</v>
      </c>
      <c r="B77" s="168" t="s">
        <v>72</v>
      </c>
      <c r="C77" s="168" t="s">
        <v>161</v>
      </c>
      <c r="D77" s="168" t="s">
        <v>248</v>
      </c>
      <c r="E77" s="168" t="s">
        <v>18</v>
      </c>
      <c r="F77" s="168" t="s">
        <v>148</v>
      </c>
      <c r="G77" s="169">
        <v>23000</v>
      </c>
      <c r="H77" s="171">
        <v>0</v>
      </c>
      <c r="I77" s="171">
        <v>25</v>
      </c>
      <c r="J77" s="171">
        <v>660.1</v>
      </c>
      <c r="K77" s="171">
        <v>699.2</v>
      </c>
      <c r="L77" s="170">
        <v>0</v>
      </c>
      <c r="M77" s="171">
        <f t="shared" si="43"/>
        <v>1384.3000000000002</v>
      </c>
      <c r="N77" s="172">
        <f t="shared" si="44"/>
        <v>21615.7</v>
      </c>
    </row>
    <row r="78" spans="1:16" ht="33.75" customHeight="1" x14ac:dyDescent="0.5">
      <c r="A78" s="167">
        <v>71</v>
      </c>
      <c r="B78" s="168" t="s">
        <v>64</v>
      </c>
      <c r="C78" s="168" t="s">
        <v>177</v>
      </c>
      <c r="D78" s="177" t="s">
        <v>41</v>
      </c>
      <c r="E78" s="168" t="s">
        <v>18</v>
      </c>
      <c r="F78" s="168" t="s">
        <v>147</v>
      </c>
      <c r="G78" s="169">
        <v>21175</v>
      </c>
      <c r="H78" s="171">
        <v>0</v>
      </c>
      <c r="I78" s="171">
        <v>25</v>
      </c>
      <c r="J78" s="171">
        <v>607.72</v>
      </c>
      <c r="K78" s="171">
        <v>643.72</v>
      </c>
      <c r="L78" s="170">
        <v>0</v>
      </c>
      <c r="M78" s="171">
        <f t="shared" ref="M78:M85" si="45">+H78+I78+J78+K78+L78</f>
        <v>1276.44</v>
      </c>
      <c r="N78" s="172">
        <f t="shared" si="14"/>
        <v>19898.560000000001</v>
      </c>
    </row>
    <row r="79" spans="1:16" ht="33.75" customHeight="1" x14ac:dyDescent="0.5">
      <c r="A79" s="167">
        <v>72</v>
      </c>
      <c r="B79" s="168" t="s">
        <v>155</v>
      </c>
      <c r="C79" s="168" t="s">
        <v>177</v>
      </c>
      <c r="D79" s="177" t="s">
        <v>41</v>
      </c>
      <c r="E79" s="168" t="s">
        <v>18</v>
      </c>
      <c r="F79" s="168" t="s">
        <v>147</v>
      </c>
      <c r="G79" s="169">
        <v>21175</v>
      </c>
      <c r="H79" s="171">
        <v>0</v>
      </c>
      <c r="I79" s="171">
        <v>25</v>
      </c>
      <c r="J79" s="171">
        <v>607.72</v>
      </c>
      <c r="K79" s="171">
        <v>643.72</v>
      </c>
      <c r="L79" s="170">
        <v>0</v>
      </c>
      <c r="M79" s="171">
        <f t="shared" si="45"/>
        <v>1276.44</v>
      </c>
      <c r="N79" s="172">
        <f t="shared" si="14"/>
        <v>19898.560000000001</v>
      </c>
      <c r="O79" s="158"/>
      <c r="P79" s="158"/>
    </row>
    <row r="80" spans="1:16" ht="33.75" customHeight="1" x14ac:dyDescent="0.5">
      <c r="A80" s="167">
        <v>73</v>
      </c>
      <c r="B80" s="168" t="s">
        <v>175</v>
      </c>
      <c r="C80" s="168" t="s">
        <v>174</v>
      </c>
      <c r="D80" s="168" t="s">
        <v>47</v>
      </c>
      <c r="E80" s="168" t="s">
        <v>18</v>
      </c>
      <c r="F80" s="168" t="s">
        <v>147</v>
      </c>
      <c r="G80" s="169">
        <v>20000</v>
      </c>
      <c r="H80" s="172">
        <v>0</v>
      </c>
      <c r="I80" s="172">
        <v>25</v>
      </c>
      <c r="J80" s="172">
        <v>574</v>
      </c>
      <c r="K80" s="172">
        <v>608</v>
      </c>
      <c r="L80" s="170">
        <v>0</v>
      </c>
      <c r="M80" s="171">
        <f t="shared" si="45"/>
        <v>1207</v>
      </c>
      <c r="N80" s="172">
        <f t="shared" si="14"/>
        <v>18793</v>
      </c>
    </row>
    <row r="81" spans="1:16" ht="33.75" customHeight="1" x14ac:dyDescent="0.5">
      <c r="A81" s="167">
        <v>74</v>
      </c>
      <c r="B81" s="168" t="s">
        <v>65</v>
      </c>
      <c r="C81" s="168" t="s">
        <v>161</v>
      </c>
      <c r="D81" s="168" t="s">
        <v>63</v>
      </c>
      <c r="E81" s="168" t="s">
        <v>18</v>
      </c>
      <c r="F81" s="168" t="s">
        <v>147</v>
      </c>
      <c r="G81" s="169">
        <v>20000</v>
      </c>
      <c r="H81" s="171">
        <v>0</v>
      </c>
      <c r="I81" s="171">
        <v>25</v>
      </c>
      <c r="J81" s="171">
        <v>574</v>
      </c>
      <c r="K81" s="171">
        <v>608</v>
      </c>
      <c r="L81" s="170">
        <v>0</v>
      </c>
      <c r="M81" s="171">
        <f t="shared" si="45"/>
        <v>1207</v>
      </c>
      <c r="N81" s="172">
        <f t="shared" si="14"/>
        <v>18793</v>
      </c>
    </row>
    <row r="82" spans="1:16" ht="33.75" customHeight="1" x14ac:dyDescent="0.5">
      <c r="A82" s="167">
        <v>75</v>
      </c>
      <c r="B82" s="168" t="s">
        <v>284</v>
      </c>
      <c r="C82" s="168" t="s">
        <v>179</v>
      </c>
      <c r="D82" s="168" t="s">
        <v>285</v>
      </c>
      <c r="E82" s="168" t="s">
        <v>18</v>
      </c>
      <c r="F82" s="168" t="s">
        <v>148</v>
      </c>
      <c r="G82" s="169">
        <v>20000</v>
      </c>
      <c r="H82" s="171">
        <v>0</v>
      </c>
      <c r="I82" s="171">
        <v>25</v>
      </c>
      <c r="J82" s="171">
        <v>574</v>
      </c>
      <c r="K82" s="171">
        <v>608</v>
      </c>
      <c r="L82" s="170">
        <v>0</v>
      </c>
      <c r="M82" s="171">
        <f t="shared" si="45"/>
        <v>1207</v>
      </c>
      <c r="N82" s="172">
        <f t="shared" ref="N82:N107" si="46">+G82-M82</f>
        <v>18793</v>
      </c>
      <c r="O82" s="158"/>
      <c r="P82" s="158"/>
    </row>
    <row r="83" spans="1:16" ht="33.75" customHeight="1" x14ac:dyDescent="0.5">
      <c r="A83" s="167">
        <v>76</v>
      </c>
      <c r="B83" s="168" t="s">
        <v>296</v>
      </c>
      <c r="C83" s="168" t="s">
        <v>161</v>
      </c>
      <c r="D83" s="168" t="s">
        <v>53</v>
      </c>
      <c r="E83" s="168" t="s">
        <v>18</v>
      </c>
      <c r="F83" s="168" t="s">
        <v>147</v>
      </c>
      <c r="G83" s="169">
        <v>20000</v>
      </c>
      <c r="H83" s="171">
        <v>0</v>
      </c>
      <c r="I83" s="171">
        <v>25</v>
      </c>
      <c r="J83" s="171">
        <v>574</v>
      </c>
      <c r="K83" s="171">
        <v>608</v>
      </c>
      <c r="L83" s="170">
        <v>0</v>
      </c>
      <c r="M83" s="171">
        <f t="shared" si="45"/>
        <v>1207</v>
      </c>
      <c r="N83" s="172">
        <f t="shared" si="46"/>
        <v>18793</v>
      </c>
      <c r="O83" s="158"/>
      <c r="P83" s="158"/>
    </row>
    <row r="84" spans="1:16" ht="33.75" customHeight="1" x14ac:dyDescent="0.5">
      <c r="A84" s="167">
        <v>77</v>
      </c>
      <c r="B84" s="168" t="s">
        <v>332</v>
      </c>
      <c r="C84" s="168" t="s">
        <v>179</v>
      </c>
      <c r="D84" s="168" t="s">
        <v>41</v>
      </c>
      <c r="E84" s="168" t="s">
        <v>18</v>
      </c>
      <c r="F84" s="168" t="s">
        <v>147</v>
      </c>
      <c r="G84" s="169">
        <v>20000</v>
      </c>
      <c r="H84" s="171">
        <v>0</v>
      </c>
      <c r="I84" s="171">
        <v>25</v>
      </c>
      <c r="J84" s="171">
        <v>574</v>
      </c>
      <c r="K84" s="171">
        <v>608</v>
      </c>
      <c r="L84" s="170">
        <v>0</v>
      </c>
      <c r="M84" s="171">
        <f t="shared" ref="M84" si="47">+H84+I84+J84+K84+L84</f>
        <v>1207</v>
      </c>
      <c r="N84" s="172">
        <f t="shared" ref="N84" si="48">+G84-M84</f>
        <v>18793</v>
      </c>
      <c r="O84" s="158"/>
      <c r="P84" s="158"/>
    </row>
    <row r="85" spans="1:16" ht="33.75" customHeight="1" x14ac:dyDescent="0.5">
      <c r="A85" s="167">
        <v>78</v>
      </c>
      <c r="B85" s="168" t="s">
        <v>70</v>
      </c>
      <c r="C85" s="168" t="s">
        <v>161</v>
      </c>
      <c r="D85" s="168" t="s">
        <v>63</v>
      </c>
      <c r="E85" s="168" t="s">
        <v>18</v>
      </c>
      <c r="F85" s="168" t="s">
        <v>148</v>
      </c>
      <c r="G85" s="169">
        <v>18000</v>
      </c>
      <c r="H85" s="171">
        <v>0</v>
      </c>
      <c r="I85" s="171">
        <v>25</v>
      </c>
      <c r="J85" s="171">
        <v>516.6</v>
      </c>
      <c r="K85" s="171">
        <v>547.20000000000005</v>
      </c>
      <c r="L85" s="170">
        <v>0</v>
      </c>
      <c r="M85" s="171">
        <f t="shared" si="45"/>
        <v>1088.8000000000002</v>
      </c>
      <c r="N85" s="172">
        <f t="shared" si="46"/>
        <v>16911.2</v>
      </c>
    </row>
    <row r="86" spans="1:16" ht="33.75" customHeight="1" x14ac:dyDescent="0.5">
      <c r="A86" s="167">
        <v>79</v>
      </c>
      <c r="B86" s="168" t="s">
        <v>71</v>
      </c>
      <c r="C86" s="168" t="s">
        <v>161</v>
      </c>
      <c r="D86" s="168" t="s">
        <v>63</v>
      </c>
      <c r="E86" s="168" t="s">
        <v>18</v>
      </c>
      <c r="F86" s="168" t="s">
        <v>148</v>
      </c>
      <c r="G86" s="169">
        <v>18000</v>
      </c>
      <c r="H86" s="171">
        <v>0</v>
      </c>
      <c r="I86" s="171">
        <v>25</v>
      </c>
      <c r="J86" s="171">
        <v>516.6</v>
      </c>
      <c r="K86" s="171">
        <v>547.20000000000005</v>
      </c>
      <c r="L86" s="170">
        <v>0</v>
      </c>
      <c r="M86" s="171">
        <f>+H86+I86+J86+K86+L86</f>
        <v>1088.8000000000002</v>
      </c>
      <c r="N86" s="172">
        <f t="shared" si="46"/>
        <v>16911.2</v>
      </c>
    </row>
    <row r="87" spans="1:16" ht="33.75" customHeight="1" x14ac:dyDescent="0.5">
      <c r="A87" s="167">
        <v>80</v>
      </c>
      <c r="B87" s="168" t="s">
        <v>68</v>
      </c>
      <c r="C87" s="168" t="s">
        <v>356</v>
      </c>
      <c r="D87" s="168" t="s">
        <v>63</v>
      </c>
      <c r="E87" s="168" t="s">
        <v>18</v>
      </c>
      <c r="F87" s="168" t="s">
        <v>148</v>
      </c>
      <c r="G87" s="169">
        <v>18000</v>
      </c>
      <c r="H87" s="172">
        <v>0</v>
      </c>
      <c r="I87" s="172">
        <v>25</v>
      </c>
      <c r="J87" s="171">
        <v>516.6</v>
      </c>
      <c r="K87" s="171">
        <v>547.20000000000005</v>
      </c>
      <c r="L87" s="170">
        <v>0</v>
      </c>
      <c r="M87" s="172">
        <f t="shared" ref="M87:M107" si="49">+H87+I87+J87+K87+L87</f>
        <v>1088.8000000000002</v>
      </c>
      <c r="N87" s="172">
        <f t="shared" si="46"/>
        <v>16911.2</v>
      </c>
    </row>
    <row r="88" spans="1:16" ht="33.75" customHeight="1" x14ac:dyDescent="0.5">
      <c r="A88" s="167">
        <v>81</v>
      </c>
      <c r="B88" s="168" t="s">
        <v>73</v>
      </c>
      <c r="C88" s="168" t="s">
        <v>356</v>
      </c>
      <c r="D88" s="168" t="s">
        <v>63</v>
      </c>
      <c r="E88" s="168" t="s">
        <v>18</v>
      </c>
      <c r="F88" s="168" t="s">
        <v>148</v>
      </c>
      <c r="G88" s="169">
        <v>18000</v>
      </c>
      <c r="H88" s="172">
        <v>0</v>
      </c>
      <c r="I88" s="172">
        <v>25</v>
      </c>
      <c r="J88" s="171">
        <v>516.6</v>
      </c>
      <c r="K88" s="171">
        <v>547.20000000000005</v>
      </c>
      <c r="L88" s="170">
        <v>0</v>
      </c>
      <c r="M88" s="172">
        <f t="shared" si="49"/>
        <v>1088.8000000000002</v>
      </c>
      <c r="N88" s="172">
        <f t="shared" si="46"/>
        <v>16911.2</v>
      </c>
    </row>
    <row r="89" spans="1:16" ht="33.75" customHeight="1" x14ac:dyDescent="0.5">
      <c r="A89" s="167">
        <v>82</v>
      </c>
      <c r="B89" s="168" t="s">
        <v>69</v>
      </c>
      <c r="C89" s="168" t="s">
        <v>161</v>
      </c>
      <c r="D89" s="168" t="s">
        <v>63</v>
      </c>
      <c r="E89" s="168" t="s">
        <v>18</v>
      </c>
      <c r="F89" s="168" t="s">
        <v>148</v>
      </c>
      <c r="G89" s="169">
        <v>18000</v>
      </c>
      <c r="H89" s="171">
        <v>0</v>
      </c>
      <c r="I89" s="171">
        <v>25</v>
      </c>
      <c r="J89" s="171">
        <v>516.6</v>
      </c>
      <c r="K89" s="171">
        <v>547.20000000000005</v>
      </c>
      <c r="L89" s="170">
        <v>0</v>
      </c>
      <c r="M89" s="171">
        <f t="shared" si="49"/>
        <v>1088.8000000000002</v>
      </c>
      <c r="N89" s="172">
        <f t="shared" si="46"/>
        <v>16911.2</v>
      </c>
    </row>
    <row r="90" spans="1:16" ht="33.75" customHeight="1" x14ac:dyDescent="0.5">
      <c r="A90" s="167">
        <v>83</v>
      </c>
      <c r="B90" s="168" t="s">
        <v>157</v>
      </c>
      <c r="C90" s="168" t="s">
        <v>161</v>
      </c>
      <c r="D90" s="168" t="s">
        <v>63</v>
      </c>
      <c r="E90" s="168" t="s">
        <v>18</v>
      </c>
      <c r="F90" s="168" t="s">
        <v>148</v>
      </c>
      <c r="G90" s="169">
        <v>18000</v>
      </c>
      <c r="H90" s="171">
        <v>0</v>
      </c>
      <c r="I90" s="171">
        <v>25</v>
      </c>
      <c r="J90" s="171">
        <v>516.6</v>
      </c>
      <c r="K90" s="171">
        <v>547.20000000000005</v>
      </c>
      <c r="L90" s="170">
        <v>0</v>
      </c>
      <c r="M90" s="171">
        <f t="shared" ref="M90:M92" si="50">+H90+I90+J90+K90+L90</f>
        <v>1088.8000000000002</v>
      </c>
      <c r="N90" s="172">
        <f t="shared" ref="N90:N92" si="51">+G90-M90</f>
        <v>16911.2</v>
      </c>
    </row>
    <row r="91" spans="1:16" ht="33.75" customHeight="1" x14ac:dyDescent="0.5">
      <c r="A91" s="167">
        <v>84</v>
      </c>
      <c r="B91" s="168" t="s">
        <v>288</v>
      </c>
      <c r="C91" s="168" t="s">
        <v>161</v>
      </c>
      <c r="D91" s="168" t="s">
        <v>63</v>
      </c>
      <c r="E91" s="168" t="s">
        <v>18</v>
      </c>
      <c r="F91" s="168" t="s">
        <v>148</v>
      </c>
      <c r="G91" s="169">
        <v>18000</v>
      </c>
      <c r="H91" s="172">
        <v>0</v>
      </c>
      <c r="I91" s="172">
        <v>25</v>
      </c>
      <c r="J91" s="172">
        <v>516.6</v>
      </c>
      <c r="K91" s="172">
        <v>547.20000000000005</v>
      </c>
      <c r="L91" s="170">
        <v>0</v>
      </c>
      <c r="M91" s="171">
        <f t="shared" si="50"/>
        <v>1088.8000000000002</v>
      </c>
      <c r="N91" s="172">
        <f t="shared" si="51"/>
        <v>16911.2</v>
      </c>
    </row>
    <row r="92" spans="1:16" ht="33.75" customHeight="1" x14ac:dyDescent="0.5">
      <c r="A92" s="167">
        <v>85</v>
      </c>
      <c r="B92" s="168" t="s">
        <v>289</v>
      </c>
      <c r="C92" s="168" t="s">
        <v>161</v>
      </c>
      <c r="D92" s="168" t="s">
        <v>63</v>
      </c>
      <c r="E92" s="168" t="s">
        <v>18</v>
      </c>
      <c r="F92" s="168" t="s">
        <v>148</v>
      </c>
      <c r="G92" s="169">
        <v>18000</v>
      </c>
      <c r="H92" s="172">
        <v>0</v>
      </c>
      <c r="I92" s="172">
        <v>25</v>
      </c>
      <c r="J92" s="172">
        <v>516.6</v>
      </c>
      <c r="K92" s="172">
        <v>547.20000000000005</v>
      </c>
      <c r="L92" s="170">
        <v>0</v>
      </c>
      <c r="M92" s="171">
        <f t="shared" si="50"/>
        <v>1088.8000000000002</v>
      </c>
      <c r="N92" s="172">
        <f t="shared" si="51"/>
        <v>16911.2</v>
      </c>
    </row>
    <row r="93" spans="1:16" ht="33.75" customHeight="1" x14ac:dyDescent="0.5">
      <c r="A93" s="167">
        <v>86</v>
      </c>
      <c r="B93" s="168" t="s">
        <v>322</v>
      </c>
      <c r="C93" s="168" t="s">
        <v>161</v>
      </c>
      <c r="D93" s="168" t="s">
        <v>63</v>
      </c>
      <c r="E93" s="168" t="s">
        <v>18</v>
      </c>
      <c r="F93" s="168" t="s">
        <v>148</v>
      </c>
      <c r="G93" s="169">
        <v>18000</v>
      </c>
      <c r="H93" s="172">
        <v>0</v>
      </c>
      <c r="I93" s="172">
        <v>25</v>
      </c>
      <c r="J93" s="172">
        <v>516.6</v>
      </c>
      <c r="K93" s="172">
        <v>547.20000000000005</v>
      </c>
      <c r="L93" s="170">
        <v>0</v>
      </c>
      <c r="M93" s="171">
        <f t="shared" ref="M93:M95" si="52">+H93+I93+J93+K93+L93</f>
        <v>1088.8000000000002</v>
      </c>
      <c r="N93" s="172">
        <f t="shared" ref="N93:N95" si="53">+G93-M93</f>
        <v>16911.2</v>
      </c>
    </row>
    <row r="94" spans="1:16" ht="33.75" customHeight="1" x14ac:dyDescent="0.5">
      <c r="A94" s="167">
        <v>87</v>
      </c>
      <c r="B94" s="168" t="s">
        <v>318</v>
      </c>
      <c r="C94" s="168" t="s">
        <v>161</v>
      </c>
      <c r="D94" s="168" t="s">
        <v>63</v>
      </c>
      <c r="E94" s="168" t="s">
        <v>18</v>
      </c>
      <c r="F94" s="168" t="s">
        <v>148</v>
      </c>
      <c r="G94" s="169">
        <v>18000</v>
      </c>
      <c r="H94" s="172">
        <v>0</v>
      </c>
      <c r="I94" s="172">
        <v>25</v>
      </c>
      <c r="J94" s="172">
        <v>516.6</v>
      </c>
      <c r="K94" s="172">
        <v>547.20000000000005</v>
      </c>
      <c r="L94" s="170">
        <v>0</v>
      </c>
      <c r="M94" s="171">
        <f t="shared" si="52"/>
        <v>1088.8000000000002</v>
      </c>
      <c r="N94" s="172">
        <f t="shared" si="53"/>
        <v>16911.2</v>
      </c>
    </row>
    <row r="95" spans="1:16" ht="33.75" customHeight="1" x14ac:dyDescent="0.5">
      <c r="A95" s="167">
        <v>88</v>
      </c>
      <c r="B95" s="168" t="s">
        <v>176</v>
      </c>
      <c r="C95" s="168" t="s">
        <v>161</v>
      </c>
      <c r="D95" s="168" t="s">
        <v>63</v>
      </c>
      <c r="E95" s="168" t="s">
        <v>18</v>
      </c>
      <c r="F95" s="168" t="s">
        <v>148</v>
      </c>
      <c r="G95" s="169">
        <v>18000</v>
      </c>
      <c r="H95" s="171">
        <v>0</v>
      </c>
      <c r="I95" s="171">
        <v>25</v>
      </c>
      <c r="J95" s="172">
        <v>516.6</v>
      </c>
      <c r="K95" s="172">
        <v>547.20000000000005</v>
      </c>
      <c r="L95" s="170">
        <v>0</v>
      </c>
      <c r="M95" s="171">
        <f t="shared" si="52"/>
        <v>1088.8000000000002</v>
      </c>
      <c r="N95" s="172">
        <f t="shared" si="53"/>
        <v>16911.2</v>
      </c>
    </row>
    <row r="96" spans="1:16" ht="33.75" customHeight="1" x14ac:dyDescent="0.5">
      <c r="A96" s="167">
        <v>89</v>
      </c>
      <c r="B96" s="168" t="s">
        <v>156</v>
      </c>
      <c r="C96" s="168" t="s">
        <v>161</v>
      </c>
      <c r="D96" s="168" t="s">
        <v>63</v>
      </c>
      <c r="E96" s="168" t="s">
        <v>18</v>
      </c>
      <c r="F96" s="168" t="s">
        <v>148</v>
      </c>
      <c r="G96" s="176">
        <v>15000</v>
      </c>
      <c r="H96" s="172">
        <v>0</v>
      </c>
      <c r="I96" s="172">
        <v>25</v>
      </c>
      <c r="J96" s="172">
        <v>430.5</v>
      </c>
      <c r="K96" s="172">
        <v>456</v>
      </c>
      <c r="L96" s="170">
        <v>0</v>
      </c>
      <c r="M96" s="172">
        <f t="shared" si="49"/>
        <v>911.5</v>
      </c>
      <c r="N96" s="172">
        <f t="shared" si="46"/>
        <v>14088.5</v>
      </c>
    </row>
    <row r="97" spans="1:14" ht="33.75" customHeight="1" x14ac:dyDescent="0.5">
      <c r="A97" s="167">
        <v>90</v>
      </c>
      <c r="B97" s="168" t="s">
        <v>278</v>
      </c>
      <c r="C97" s="168" t="s">
        <v>161</v>
      </c>
      <c r="D97" s="168" t="s">
        <v>53</v>
      </c>
      <c r="E97" s="168" t="s">
        <v>18</v>
      </c>
      <c r="F97" s="168" t="s">
        <v>148</v>
      </c>
      <c r="G97" s="169">
        <v>15000</v>
      </c>
      <c r="H97" s="172">
        <v>0</v>
      </c>
      <c r="I97" s="172">
        <v>25</v>
      </c>
      <c r="J97" s="172">
        <v>430.5</v>
      </c>
      <c r="K97" s="172">
        <v>456</v>
      </c>
      <c r="L97" s="170">
        <v>0</v>
      </c>
      <c r="M97" s="171">
        <f t="shared" si="49"/>
        <v>911.5</v>
      </c>
      <c r="N97" s="172">
        <f t="shared" si="46"/>
        <v>14088.5</v>
      </c>
    </row>
    <row r="98" spans="1:14" ht="33.75" customHeight="1" x14ac:dyDescent="0.5">
      <c r="A98" s="167">
        <v>91</v>
      </c>
      <c r="B98" s="168" t="s">
        <v>287</v>
      </c>
      <c r="C98" s="168" t="s">
        <v>161</v>
      </c>
      <c r="D98" s="168" t="s">
        <v>63</v>
      </c>
      <c r="E98" s="168" t="s">
        <v>18</v>
      </c>
      <c r="F98" s="168" t="s">
        <v>148</v>
      </c>
      <c r="G98" s="169">
        <v>15000</v>
      </c>
      <c r="H98" s="172">
        <v>0</v>
      </c>
      <c r="I98" s="172">
        <v>25</v>
      </c>
      <c r="J98" s="172">
        <v>430.5</v>
      </c>
      <c r="K98" s="172">
        <v>456</v>
      </c>
      <c r="L98" s="170">
        <v>0</v>
      </c>
      <c r="M98" s="171">
        <f t="shared" si="49"/>
        <v>911.5</v>
      </c>
      <c r="N98" s="172">
        <f t="shared" si="46"/>
        <v>14088.5</v>
      </c>
    </row>
    <row r="99" spans="1:14" ht="33.75" customHeight="1" x14ac:dyDescent="0.5">
      <c r="A99" s="167">
        <v>92</v>
      </c>
      <c r="B99" s="168" t="s">
        <v>295</v>
      </c>
      <c r="C99" s="168" t="s">
        <v>161</v>
      </c>
      <c r="D99" s="168" t="s">
        <v>53</v>
      </c>
      <c r="E99" s="168" t="s">
        <v>18</v>
      </c>
      <c r="F99" s="168" t="s">
        <v>147</v>
      </c>
      <c r="G99" s="169">
        <v>15000</v>
      </c>
      <c r="H99" s="172">
        <v>0</v>
      </c>
      <c r="I99" s="172">
        <v>25</v>
      </c>
      <c r="J99" s="172">
        <v>430.5</v>
      </c>
      <c r="K99" s="172">
        <v>456</v>
      </c>
      <c r="L99" s="170">
        <v>0</v>
      </c>
      <c r="M99" s="171">
        <f t="shared" si="49"/>
        <v>911.5</v>
      </c>
      <c r="N99" s="172">
        <f t="shared" si="46"/>
        <v>14088.5</v>
      </c>
    </row>
    <row r="100" spans="1:14" ht="33.75" customHeight="1" x14ac:dyDescent="0.5">
      <c r="A100" s="167">
        <v>93</v>
      </c>
      <c r="B100" s="168" t="s">
        <v>290</v>
      </c>
      <c r="C100" s="168" t="s">
        <v>161</v>
      </c>
      <c r="D100" s="168" t="s">
        <v>63</v>
      </c>
      <c r="E100" s="168" t="s">
        <v>18</v>
      </c>
      <c r="F100" s="168" t="s">
        <v>147</v>
      </c>
      <c r="G100" s="169">
        <v>15000</v>
      </c>
      <c r="H100" s="172">
        <v>0</v>
      </c>
      <c r="I100" s="172">
        <v>25</v>
      </c>
      <c r="J100" s="172">
        <v>430.5</v>
      </c>
      <c r="K100" s="172">
        <v>456</v>
      </c>
      <c r="L100" s="170">
        <v>0</v>
      </c>
      <c r="M100" s="171">
        <f t="shared" si="49"/>
        <v>911.5</v>
      </c>
      <c r="N100" s="172">
        <f t="shared" si="46"/>
        <v>14088.5</v>
      </c>
    </row>
    <row r="101" spans="1:14" ht="33.75" customHeight="1" x14ac:dyDescent="0.5">
      <c r="A101" s="167">
        <v>94</v>
      </c>
      <c r="B101" s="168" t="s">
        <v>303</v>
      </c>
      <c r="C101" s="168" t="s">
        <v>161</v>
      </c>
      <c r="D101" s="168" t="s">
        <v>53</v>
      </c>
      <c r="E101" s="168" t="s">
        <v>18</v>
      </c>
      <c r="F101" s="168" t="s">
        <v>148</v>
      </c>
      <c r="G101" s="169">
        <v>15000</v>
      </c>
      <c r="H101" s="172">
        <v>0</v>
      </c>
      <c r="I101" s="172">
        <v>25</v>
      </c>
      <c r="J101" s="172">
        <v>430.5</v>
      </c>
      <c r="K101" s="172">
        <v>456</v>
      </c>
      <c r="L101" s="170">
        <v>0</v>
      </c>
      <c r="M101" s="171">
        <f t="shared" si="49"/>
        <v>911.5</v>
      </c>
      <c r="N101" s="172">
        <f t="shared" ref="N101" si="54">+G101-M101</f>
        <v>14088.5</v>
      </c>
    </row>
    <row r="102" spans="1:14" ht="33.75" customHeight="1" x14ac:dyDescent="0.5">
      <c r="A102" s="167">
        <v>95</v>
      </c>
      <c r="B102" s="168" t="s">
        <v>304</v>
      </c>
      <c r="C102" s="168" t="s">
        <v>161</v>
      </c>
      <c r="D102" s="168" t="s">
        <v>53</v>
      </c>
      <c r="E102" s="168" t="s">
        <v>18</v>
      </c>
      <c r="F102" s="168" t="s">
        <v>147</v>
      </c>
      <c r="G102" s="169">
        <v>15000</v>
      </c>
      <c r="H102" s="172">
        <v>0</v>
      </c>
      <c r="I102" s="172">
        <v>25</v>
      </c>
      <c r="J102" s="172">
        <v>430.5</v>
      </c>
      <c r="K102" s="172">
        <v>456</v>
      </c>
      <c r="L102" s="170">
        <v>0</v>
      </c>
      <c r="M102" s="171">
        <f t="shared" si="49"/>
        <v>911.5</v>
      </c>
      <c r="N102" s="172">
        <f t="shared" ref="N102:N103" si="55">+G102-M102</f>
        <v>14088.5</v>
      </c>
    </row>
    <row r="103" spans="1:14" ht="33.75" customHeight="1" x14ac:dyDescent="0.5">
      <c r="A103" s="167">
        <v>96</v>
      </c>
      <c r="B103" s="168" t="s">
        <v>314</v>
      </c>
      <c r="C103" s="168" t="s">
        <v>161</v>
      </c>
      <c r="D103" s="168" t="s">
        <v>63</v>
      </c>
      <c r="E103" s="168" t="s">
        <v>18</v>
      </c>
      <c r="F103" s="168" t="s">
        <v>148</v>
      </c>
      <c r="G103" s="169">
        <v>15000</v>
      </c>
      <c r="H103" s="172">
        <v>0</v>
      </c>
      <c r="I103" s="172">
        <v>25</v>
      </c>
      <c r="J103" s="172">
        <v>430.5</v>
      </c>
      <c r="K103" s="172">
        <v>456</v>
      </c>
      <c r="L103" s="170">
        <v>0</v>
      </c>
      <c r="M103" s="171">
        <f t="shared" si="49"/>
        <v>911.5</v>
      </c>
      <c r="N103" s="172">
        <f t="shared" si="55"/>
        <v>14088.5</v>
      </c>
    </row>
    <row r="104" spans="1:14" ht="33.75" customHeight="1" x14ac:dyDescent="0.5">
      <c r="A104" s="167">
        <v>97</v>
      </c>
      <c r="B104" s="168" t="s">
        <v>317</v>
      </c>
      <c r="C104" s="168" t="s">
        <v>161</v>
      </c>
      <c r="D104" s="168" t="s">
        <v>63</v>
      </c>
      <c r="E104" s="168" t="s">
        <v>18</v>
      </c>
      <c r="F104" s="168" t="s">
        <v>148</v>
      </c>
      <c r="G104" s="169">
        <v>15000</v>
      </c>
      <c r="H104" s="172">
        <v>0</v>
      </c>
      <c r="I104" s="172">
        <v>25</v>
      </c>
      <c r="J104" s="172">
        <v>430.5</v>
      </c>
      <c r="K104" s="172">
        <v>456</v>
      </c>
      <c r="L104" s="170">
        <v>0</v>
      </c>
      <c r="M104" s="171">
        <f t="shared" si="49"/>
        <v>911.5</v>
      </c>
      <c r="N104" s="172">
        <f t="shared" ref="N104" si="56">+G104-M104</f>
        <v>14088.5</v>
      </c>
    </row>
    <row r="105" spans="1:14" ht="33.75" customHeight="1" x14ac:dyDescent="0.5">
      <c r="A105" s="167">
        <v>98</v>
      </c>
      <c r="B105" s="168" t="s">
        <v>366</v>
      </c>
      <c r="C105" s="168" t="s">
        <v>161</v>
      </c>
      <c r="D105" s="168" t="s">
        <v>63</v>
      </c>
      <c r="E105" s="168" t="s">
        <v>18</v>
      </c>
      <c r="F105" s="168" t="s">
        <v>148</v>
      </c>
      <c r="G105" s="169">
        <v>15000</v>
      </c>
      <c r="H105" s="172">
        <v>0</v>
      </c>
      <c r="I105" s="172">
        <v>25</v>
      </c>
      <c r="J105" s="172">
        <v>430.5</v>
      </c>
      <c r="K105" s="172">
        <v>456</v>
      </c>
      <c r="L105" s="170">
        <v>0</v>
      </c>
      <c r="M105" s="171">
        <f t="shared" si="49"/>
        <v>911.5</v>
      </c>
      <c r="N105" s="172">
        <f t="shared" ref="N105:N106" si="57">+G105-M105</f>
        <v>14088.5</v>
      </c>
    </row>
    <row r="106" spans="1:14" ht="33.75" customHeight="1" x14ac:dyDescent="0.5">
      <c r="A106" s="167">
        <v>99</v>
      </c>
      <c r="B106" s="168" t="s">
        <v>388</v>
      </c>
      <c r="C106" s="168" t="s">
        <v>161</v>
      </c>
      <c r="D106" s="168" t="s">
        <v>63</v>
      </c>
      <c r="E106" s="168" t="s">
        <v>18</v>
      </c>
      <c r="F106" s="168" t="s">
        <v>148</v>
      </c>
      <c r="G106" s="169">
        <v>15000</v>
      </c>
      <c r="H106" s="172">
        <v>0</v>
      </c>
      <c r="I106" s="172">
        <v>25</v>
      </c>
      <c r="J106" s="172">
        <v>430.5</v>
      </c>
      <c r="K106" s="172">
        <v>456</v>
      </c>
      <c r="L106" s="170">
        <v>0</v>
      </c>
      <c r="M106" s="171">
        <f t="shared" si="49"/>
        <v>911.5</v>
      </c>
      <c r="N106" s="172">
        <f t="shared" si="57"/>
        <v>14088.5</v>
      </c>
    </row>
    <row r="107" spans="1:14" ht="33.75" customHeight="1" x14ac:dyDescent="0.5">
      <c r="A107" s="167">
        <v>100</v>
      </c>
      <c r="B107" s="168" t="s">
        <v>74</v>
      </c>
      <c r="C107" s="168" t="s">
        <v>161</v>
      </c>
      <c r="D107" s="168" t="s">
        <v>63</v>
      </c>
      <c r="E107" s="168" t="s">
        <v>18</v>
      </c>
      <c r="F107" s="168" t="s">
        <v>148</v>
      </c>
      <c r="G107" s="176">
        <v>12000</v>
      </c>
      <c r="H107" s="172">
        <v>0</v>
      </c>
      <c r="I107" s="172">
        <v>25</v>
      </c>
      <c r="J107" s="172">
        <v>344.4</v>
      </c>
      <c r="K107" s="172">
        <v>364.8</v>
      </c>
      <c r="L107" s="170">
        <v>4269.6000000000004</v>
      </c>
      <c r="M107" s="172">
        <f t="shared" si="49"/>
        <v>5003.8</v>
      </c>
      <c r="N107" s="172">
        <f t="shared" si="46"/>
        <v>6996.2</v>
      </c>
    </row>
    <row r="108" spans="1:14" ht="33.75" customHeight="1" x14ac:dyDescent="0.5">
      <c r="A108" s="178" t="s">
        <v>150</v>
      </c>
      <c r="B108" s="179"/>
      <c r="C108" s="179"/>
      <c r="D108" s="179"/>
      <c r="E108" s="179"/>
      <c r="F108" s="180"/>
      <c r="G108" s="181">
        <f t="shared" ref="G108:K108" si="58">SUM(G8:G107)</f>
        <v>3461093.19</v>
      </c>
      <c r="H108" s="182">
        <f t="shared" si="58"/>
        <v>131606.62999999998</v>
      </c>
      <c r="I108" s="182">
        <f t="shared" si="58"/>
        <v>2500</v>
      </c>
      <c r="J108" s="182">
        <f t="shared" si="58"/>
        <v>99333.370000000068</v>
      </c>
      <c r="K108" s="182">
        <f t="shared" si="58"/>
        <v>104373.02999999997</v>
      </c>
      <c r="L108" s="166">
        <f>SUM(L8:L107)</f>
        <v>40729.74</v>
      </c>
      <c r="M108" s="166">
        <f>SUM(M8:M107)</f>
        <v>378542.76999999984</v>
      </c>
      <c r="N108" s="166">
        <f>SUM(N8:N107)</f>
        <v>3082550.4200000023</v>
      </c>
    </row>
    <row r="110" spans="1:14" ht="33.75" customHeight="1" thickBot="1" x14ac:dyDescent="0.55000000000000004">
      <c r="A110" s="183"/>
      <c r="B110" s="184"/>
      <c r="C110" s="185"/>
      <c r="D110" s="185"/>
      <c r="E110" s="185"/>
      <c r="F110" s="185"/>
      <c r="G110" s="186"/>
      <c r="H110" s="187"/>
      <c r="I110" s="187"/>
      <c r="J110" s="187"/>
      <c r="K110" s="188"/>
      <c r="L110" s="189"/>
      <c r="M110" s="189"/>
      <c r="N110" s="189"/>
    </row>
    <row r="111" spans="1:14" ht="33.75" customHeight="1" x14ac:dyDescent="0.5">
      <c r="A111" s="183"/>
      <c r="B111" s="190" t="s">
        <v>75</v>
      </c>
      <c r="C111" s="185"/>
      <c r="D111" s="185"/>
      <c r="E111" s="185"/>
      <c r="F111" s="185"/>
      <c r="G111" s="186"/>
      <c r="H111" s="191" t="s">
        <v>76</v>
      </c>
      <c r="I111" s="191"/>
      <c r="J111" s="191"/>
      <c r="K111" s="188"/>
      <c r="L111" s="189"/>
      <c r="M111" s="189"/>
      <c r="N111" s="189"/>
    </row>
    <row r="112" spans="1:14" ht="33.75" customHeight="1" x14ac:dyDescent="0.5">
      <c r="B112" s="190" t="s">
        <v>151</v>
      </c>
      <c r="G112" s="192"/>
      <c r="H112" s="191" t="s">
        <v>77</v>
      </c>
      <c r="I112" s="191"/>
      <c r="J112" s="193"/>
      <c r="L112" s="192"/>
      <c r="M112" s="192"/>
    </row>
    <row r="113" spans="7:16" ht="33.75" customHeight="1" x14ac:dyDescent="0.35">
      <c r="G113" s="192"/>
      <c r="L113" s="192"/>
      <c r="M113" s="192"/>
      <c r="O113" s="195"/>
      <c r="P113" s="195"/>
    </row>
    <row r="114" spans="7:16" ht="33.75" customHeight="1" x14ac:dyDescent="0.35">
      <c r="I114" s="231"/>
      <c r="O114" s="195"/>
      <c r="P114" s="195"/>
    </row>
    <row r="118" spans="7:16" ht="33.75" customHeight="1" x14ac:dyDescent="0.35">
      <c r="J118" s="231"/>
    </row>
  </sheetData>
  <autoFilter ref="D1:D114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view="pageBreakPreview" topLeftCell="A42" zoomScale="69" zoomScaleNormal="51" zoomScaleSheetLayoutView="69" workbookViewId="0">
      <selection activeCell="N50" sqref="N50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6.42578125" style="53" customWidth="1"/>
    <col min="3" max="3" width="114.42578125" customWidth="1"/>
    <col min="4" max="4" width="64.5703125" customWidth="1"/>
    <col min="5" max="5" width="24.85546875" customWidth="1"/>
    <col min="6" max="6" width="27.140625" customWidth="1"/>
    <col min="7" max="7" width="23.85546875" style="155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2" customWidth="1"/>
    <col min="14" max="14" width="42.85546875" style="72" customWidth="1"/>
  </cols>
  <sheetData>
    <row r="1" spans="1:14" s="256" customFormat="1" ht="46.5" customHeight="1" x14ac:dyDescent="0.5"/>
    <row r="2" spans="1:14" ht="30" customHeight="1" x14ac:dyDescent="0.25">
      <c r="A2" s="93"/>
      <c r="B2" s="49"/>
      <c r="C2" s="2"/>
      <c r="D2" s="2"/>
      <c r="E2" s="2"/>
      <c r="F2" s="2"/>
      <c r="G2" s="146"/>
      <c r="H2" s="2"/>
      <c r="I2" s="2"/>
      <c r="J2" s="2"/>
      <c r="K2" s="2"/>
      <c r="L2" s="68"/>
      <c r="M2" s="68"/>
      <c r="N2" s="68"/>
    </row>
    <row r="3" spans="1:14" ht="9" customHeight="1" x14ac:dyDescent="0.25">
      <c r="A3" s="94"/>
      <c r="B3" s="81"/>
      <c r="C3" s="68"/>
      <c r="D3" s="68"/>
      <c r="E3" s="68"/>
      <c r="F3" s="68"/>
      <c r="G3" s="146"/>
      <c r="H3" s="68"/>
      <c r="I3" s="68"/>
      <c r="J3" s="68"/>
      <c r="K3" s="68"/>
      <c r="L3" s="68"/>
      <c r="M3" s="68"/>
      <c r="N3" s="68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416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36" customHeight="1" x14ac:dyDescent="0.25">
      <c r="A6" s="253" t="s">
        <v>411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46.5" customHeight="1" x14ac:dyDescent="0.45">
      <c r="A8" s="32" t="s">
        <v>1</v>
      </c>
      <c r="B8" s="32" t="s">
        <v>2</v>
      </c>
      <c r="C8" s="6" t="s">
        <v>3</v>
      </c>
      <c r="D8" s="6" t="s">
        <v>4</v>
      </c>
      <c r="E8" s="110" t="s">
        <v>5</v>
      </c>
      <c r="F8" s="110" t="s">
        <v>146</v>
      </c>
      <c r="G8" s="147" t="s">
        <v>149</v>
      </c>
      <c r="H8" s="111" t="s">
        <v>6</v>
      </c>
      <c r="I8" s="110" t="s">
        <v>7</v>
      </c>
      <c r="J8" s="111" t="s">
        <v>8</v>
      </c>
      <c r="K8" s="110" t="s">
        <v>9</v>
      </c>
      <c r="L8" s="7" t="s">
        <v>10</v>
      </c>
      <c r="M8" s="7" t="s">
        <v>11</v>
      </c>
      <c r="N8" s="145" t="s">
        <v>12</v>
      </c>
    </row>
    <row r="9" spans="1:14" ht="34.5" customHeight="1" x14ac:dyDescent="0.45">
      <c r="A9" s="33">
        <v>1</v>
      </c>
      <c r="B9" s="92" t="s">
        <v>338</v>
      </c>
      <c r="C9" s="242" t="s">
        <v>234</v>
      </c>
      <c r="D9" s="242" t="s">
        <v>23</v>
      </c>
      <c r="E9" s="96" t="s">
        <v>154</v>
      </c>
      <c r="F9" s="96" t="s">
        <v>148</v>
      </c>
      <c r="G9" s="148">
        <v>120000</v>
      </c>
      <c r="H9" s="143">
        <v>16809.939999999999</v>
      </c>
      <c r="I9" s="243">
        <v>25</v>
      </c>
      <c r="J9" s="243">
        <v>3444</v>
      </c>
      <c r="K9" s="243">
        <v>3648</v>
      </c>
      <c r="L9" s="233">
        <v>2134.8000000000002</v>
      </c>
      <c r="M9" s="233">
        <f>+H9+I9+J9+K9+L9</f>
        <v>26061.739999999998</v>
      </c>
      <c r="N9" s="234">
        <f>+G9-M9</f>
        <v>93938.260000000009</v>
      </c>
    </row>
    <row r="10" spans="1:14" ht="34.5" customHeight="1" x14ac:dyDescent="0.45">
      <c r="A10" s="33">
        <v>2</v>
      </c>
      <c r="B10" s="92" t="s">
        <v>19</v>
      </c>
      <c r="C10" s="242" t="s">
        <v>180</v>
      </c>
      <c r="D10" s="242" t="s">
        <v>22</v>
      </c>
      <c r="E10" s="96" t="s">
        <v>154</v>
      </c>
      <c r="F10" s="96" t="s">
        <v>148</v>
      </c>
      <c r="G10" s="148">
        <v>115000</v>
      </c>
      <c r="H10" s="143">
        <v>15153.87</v>
      </c>
      <c r="I10" s="243">
        <v>25</v>
      </c>
      <c r="J10" s="243">
        <v>3300.5</v>
      </c>
      <c r="K10" s="243">
        <v>3496</v>
      </c>
      <c r="L10" s="233">
        <v>4054.58</v>
      </c>
      <c r="M10" s="233">
        <f>+H10+I10+J10+K10+L10</f>
        <v>26029.950000000004</v>
      </c>
      <c r="N10" s="234">
        <f>+G10-M10</f>
        <v>88970.049999999988</v>
      </c>
    </row>
    <row r="11" spans="1:14" ht="34.5" customHeight="1" x14ac:dyDescent="0.45">
      <c r="A11" s="106" t="s">
        <v>251</v>
      </c>
      <c r="B11" s="96" t="s">
        <v>190</v>
      </c>
      <c r="C11" s="96" t="s">
        <v>191</v>
      </c>
      <c r="D11" s="96" t="s">
        <v>23</v>
      </c>
      <c r="E11" s="96" t="s">
        <v>154</v>
      </c>
      <c r="F11" s="96" t="s">
        <v>147</v>
      </c>
      <c r="G11" s="149">
        <v>115000</v>
      </c>
      <c r="H11" s="143">
        <v>15633.81</v>
      </c>
      <c r="I11" s="243">
        <v>25</v>
      </c>
      <c r="J11" s="243">
        <v>3300.5</v>
      </c>
      <c r="K11" s="243">
        <v>3496</v>
      </c>
      <c r="L11" s="141">
        <v>0</v>
      </c>
      <c r="M11" s="233">
        <f>+H11+I11+J11+K11+L11</f>
        <v>22455.309999999998</v>
      </c>
      <c r="N11" s="235">
        <f>+G11-M11</f>
        <v>92544.69</v>
      </c>
    </row>
    <row r="12" spans="1:14" ht="34.5" customHeight="1" x14ac:dyDescent="0.45">
      <c r="A12" s="33">
        <v>4</v>
      </c>
      <c r="B12" s="92" t="s">
        <v>21</v>
      </c>
      <c r="C12" s="96" t="s">
        <v>162</v>
      </c>
      <c r="D12" s="96" t="s">
        <v>22</v>
      </c>
      <c r="E12" s="96" t="s">
        <v>154</v>
      </c>
      <c r="F12" s="96" t="s">
        <v>148</v>
      </c>
      <c r="G12" s="148">
        <v>100000</v>
      </c>
      <c r="H12" s="143">
        <v>12105.44</v>
      </c>
      <c r="I12" s="243">
        <v>25</v>
      </c>
      <c r="J12" s="243">
        <v>2870</v>
      </c>
      <c r="K12" s="243">
        <v>3040</v>
      </c>
      <c r="L12" s="233">
        <v>4269.6000000000004</v>
      </c>
      <c r="M12" s="233">
        <f t="shared" ref="M12:M49" si="0">+H12+I12+J12+K12+L12</f>
        <v>22310.04</v>
      </c>
      <c r="N12" s="235">
        <f t="shared" ref="N12:N29" si="1">+G12-M12</f>
        <v>77689.959999999992</v>
      </c>
    </row>
    <row r="13" spans="1:14" ht="34.5" customHeight="1" x14ac:dyDescent="0.45">
      <c r="A13" s="33">
        <v>5</v>
      </c>
      <c r="B13" s="92" t="s">
        <v>357</v>
      </c>
      <c r="C13" s="96" t="s">
        <v>183</v>
      </c>
      <c r="D13" s="96" t="s">
        <v>23</v>
      </c>
      <c r="E13" s="96" t="s">
        <v>154</v>
      </c>
      <c r="F13" s="96" t="s">
        <v>147</v>
      </c>
      <c r="G13" s="148">
        <v>100000</v>
      </c>
      <c r="H13" s="143">
        <v>12105.44</v>
      </c>
      <c r="I13" s="243">
        <v>25</v>
      </c>
      <c r="J13" s="243">
        <v>2870</v>
      </c>
      <c r="K13" s="243">
        <v>3040</v>
      </c>
      <c r="L13" s="141">
        <v>0</v>
      </c>
      <c r="M13" s="233">
        <f t="shared" si="0"/>
        <v>18040.440000000002</v>
      </c>
      <c r="N13" s="235">
        <f t="shared" si="1"/>
        <v>81959.56</v>
      </c>
    </row>
    <row r="14" spans="1:14" ht="34.5" customHeight="1" x14ac:dyDescent="0.45">
      <c r="A14" s="106" t="s">
        <v>254</v>
      </c>
      <c r="B14" s="92" t="s">
        <v>33</v>
      </c>
      <c r="C14" s="96" t="s">
        <v>168</v>
      </c>
      <c r="D14" s="96" t="s">
        <v>22</v>
      </c>
      <c r="E14" s="96" t="s">
        <v>154</v>
      </c>
      <c r="F14" s="96" t="s">
        <v>148</v>
      </c>
      <c r="G14" s="203">
        <v>75000</v>
      </c>
      <c r="H14" s="143">
        <v>6309.35</v>
      </c>
      <c r="I14" s="243">
        <v>25</v>
      </c>
      <c r="J14" s="243">
        <v>2152.5</v>
      </c>
      <c r="K14" s="243">
        <v>2280</v>
      </c>
      <c r="L14" s="141">
        <v>0</v>
      </c>
      <c r="M14" s="233">
        <f t="shared" ref="M14:M15" si="2">+H14+I14+J14+K14+L14</f>
        <v>10766.85</v>
      </c>
      <c r="N14" s="235">
        <f t="shared" ref="N14:N16" si="3">+G14-M14</f>
        <v>64233.15</v>
      </c>
    </row>
    <row r="15" spans="1:14" ht="34.5" customHeight="1" x14ac:dyDescent="0.45">
      <c r="A15" s="106" t="s">
        <v>255</v>
      </c>
      <c r="B15" s="96" t="s">
        <v>25</v>
      </c>
      <c r="C15" s="96" t="s">
        <v>166</v>
      </c>
      <c r="D15" s="96" t="s">
        <v>23</v>
      </c>
      <c r="E15" s="96" t="s">
        <v>154</v>
      </c>
      <c r="F15" s="96" t="s">
        <v>147</v>
      </c>
      <c r="G15" s="203">
        <v>75000</v>
      </c>
      <c r="H15" s="143">
        <v>6309.35</v>
      </c>
      <c r="I15" s="243">
        <v>25</v>
      </c>
      <c r="J15" s="243">
        <v>2152.5</v>
      </c>
      <c r="K15" s="243">
        <v>2280</v>
      </c>
      <c r="L15" s="141">
        <v>0</v>
      </c>
      <c r="M15" s="233">
        <f t="shared" si="2"/>
        <v>10766.85</v>
      </c>
      <c r="N15" s="235">
        <f t="shared" si="3"/>
        <v>64233.15</v>
      </c>
    </row>
    <row r="16" spans="1:14" ht="34.5" customHeight="1" x14ac:dyDescent="0.45">
      <c r="A16" s="106" t="s">
        <v>256</v>
      </c>
      <c r="B16" s="92" t="s">
        <v>305</v>
      </c>
      <c r="C16" s="96" t="s">
        <v>167</v>
      </c>
      <c r="D16" s="96" t="s">
        <v>23</v>
      </c>
      <c r="E16" s="96" t="s">
        <v>154</v>
      </c>
      <c r="F16" s="96" t="s">
        <v>147</v>
      </c>
      <c r="G16" s="148">
        <v>75000</v>
      </c>
      <c r="H16" s="143">
        <v>6309.35</v>
      </c>
      <c r="I16" s="243">
        <v>25</v>
      </c>
      <c r="J16" s="243">
        <v>2152.5</v>
      </c>
      <c r="K16" s="243">
        <v>2280</v>
      </c>
      <c r="L16" s="141">
        <v>0</v>
      </c>
      <c r="M16" s="233">
        <f>+H16+I16+J16+K16+L16</f>
        <v>10766.85</v>
      </c>
      <c r="N16" s="235">
        <f t="shared" si="3"/>
        <v>64233.15</v>
      </c>
    </row>
    <row r="17" spans="1:14" ht="34.5" customHeight="1" x14ac:dyDescent="0.45">
      <c r="A17" s="33">
        <v>9</v>
      </c>
      <c r="B17" s="96" t="s">
        <v>339</v>
      </c>
      <c r="C17" s="96" t="s">
        <v>183</v>
      </c>
      <c r="D17" s="96" t="s">
        <v>29</v>
      </c>
      <c r="E17" s="96" t="s">
        <v>154</v>
      </c>
      <c r="F17" s="96" t="s">
        <v>147</v>
      </c>
      <c r="G17" s="149">
        <v>65000</v>
      </c>
      <c r="H17" s="143">
        <v>4427.55</v>
      </c>
      <c r="I17" s="243">
        <v>25</v>
      </c>
      <c r="J17" s="243">
        <v>1865.5</v>
      </c>
      <c r="K17" s="243">
        <v>1976</v>
      </c>
      <c r="L17" s="141">
        <v>0</v>
      </c>
      <c r="M17" s="233">
        <f t="shared" ref="M17:M18" si="4">+H17+I17+J17+K17+L17</f>
        <v>8294.0499999999993</v>
      </c>
      <c r="N17" s="235">
        <f t="shared" ref="N17:N18" si="5">+G17-M17</f>
        <v>56705.95</v>
      </c>
    </row>
    <row r="18" spans="1:14" ht="34.5" customHeight="1" x14ac:dyDescent="0.45">
      <c r="A18" s="106" t="s">
        <v>258</v>
      </c>
      <c r="B18" s="96" t="s">
        <v>326</v>
      </c>
      <c r="C18" s="96" t="s">
        <v>369</v>
      </c>
      <c r="D18" s="96" t="s">
        <v>22</v>
      </c>
      <c r="E18" s="96" t="s">
        <v>154</v>
      </c>
      <c r="F18" s="96" t="s">
        <v>148</v>
      </c>
      <c r="G18" s="149">
        <v>65000</v>
      </c>
      <c r="H18" s="143">
        <v>4427.55</v>
      </c>
      <c r="I18" s="243">
        <v>25</v>
      </c>
      <c r="J18" s="243">
        <v>1865.5</v>
      </c>
      <c r="K18" s="243">
        <v>1976</v>
      </c>
      <c r="L18" s="141">
        <v>0</v>
      </c>
      <c r="M18" s="233">
        <f t="shared" si="4"/>
        <v>8294.0499999999993</v>
      </c>
      <c r="N18" s="235">
        <f t="shared" si="5"/>
        <v>56705.95</v>
      </c>
    </row>
    <row r="19" spans="1:14" ht="34.5" customHeight="1" x14ac:dyDescent="0.45">
      <c r="A19" s="106" t="s">
        <v>259</v>
      </c>
      <c r="B19" s="92" t="s">
        <v>327</v>
      </c>
      <c r="C19" s="96" t="s">
        <v>162</v>
      </c>
      <c r="D19" s="96" t="s">
        <v>29</v>
      </c>
      <c r="E19" s="96" t="s">
        <v>154</v>
      </c>
      <c r="F19" s="96" t="s">
        <v>148</v>
      </c>
      <c r="G19" s="148">
        <v>60000</v>
      </c>
      <c r="H19" s="143">
        <v>3486.65</v>
      </c>
      <c r="I19" s="243">
        <v>25</v>
      </c>
      <c r="J19" s="243">
        <v>1722</v>
      </c>
      <c r="K19" s="243">
        <v>1824</v>
      </c>
      <c r="L19" s="141">
        <v>0</v>
      </c>
      <c r="M19" s="233">
        <f t="shared" ref="M19" si="6">+H19+I19+J19+K19+L19</f>
        <v>7057.65</v>
      </c>
      <c r="N19" s="235">
        <f t="shared" ref="N19" si="7">+G19-M19</f>
        <v>52942.35</v>
      </c>
    </row>
    <row r="20" spans="1:14" ht="34.5" customHeight="1" x14ac:dyDescent="0.45">
      <c r="A20" s="33">
        <v>12</v>
      </c>
      <c r="B20" s="79" t="s">
        <v>26</v>
      </c>
      <c r="C20" s="77" t="s">
        <v>164</v>
      </c>
      <c r="D20" s="96" t="s">
        <v>241</v>
      </c>
      <c r="E20" s="96" t="s">
        <v>154</v>
      </c>
      <c r="F20" s="96" t="s">
        <v>147</v>
      </c>
      <c r="G20" s="148">
        <v>60000</v>
      </c>
      <c r="H20" s="143">
        <v>3486.65</v>
      </c>
      <c r="I20" s="243">
        <v>25</v>
      </c>
      <c r="J20" s="243">
        <v>1722</v>
      </c>
      <c r="K20" s="243">
        <v>1824</v>
      </c>
      <c r="L20" s="141">
        <v>0</v>
      </c>
      <c r="M20" s="233">
        <f t="shared" si="0"/>
        <v>7057.65</v>
      </c>
      <c r="N20" s="235">
        <f t="shared" si="1"/>
        <v>52942.35</v>
      </c>
    </row>
    <row r="21" spans="1:14" ht="34.5" customHeight="1" x14ac:dyDescent="0.45">
      <c r="A21" s="33">
        <v>13</v>
      </c>
      <c r="B21" s="92" t="s">
        <v>325</v>
      </c>
      <c r="C21" s="96" t="s">
        <v>237</v>
      </c>
      <c r="D21" s="96" t="s">
        <v>31</v>
      </c>
      <c r="E21" s="96" t="s">
        <v>154</v>
      </c>
      <c r="F21" s="96" t="s">
        <v>147</v>
      </c>
      <c r="G21" s="148">
        <v>60000</v>
      </c>
      <c r="H21" s="143">
        <v>3102.69</v>
      </c>
      <c r="I21" s="243">
        <v>25</v>
      </c>
      <c r="J21" s="243">
        <v>1722</v>
      </c>
      <c r="K21" s="243">
        <v>1824</v>
      </c>
      <c r="L21" s="141">
        <v>1919.78</v>
      </c>
      <c r="M21" s="233">
        <f t="shared" si="0"/>
        <v>8593.4700000000012</v>
      </c>
      <c r="N21" s="235">
        <f t="shared" si="1"/>
        <v>51406.53</v>
      </c>
    </row>
    <row r="22" spans="1:14" ht="34.5" customHeight="1" x14ac:dyDescent="0.45">
      <c r="A22" s="106" t="s">
        <v>262</v>
      </c>
      <c r="B22" s="96" t="s">
        <v>359</v>
      </c>
      <c r="C22" s="96" t="s">
        <v>237</v>
      </c>
      <c r="D22" s="96" t="s">
        <v>23</v>
      </c>
      <c r="E22" s="96" t="s">
        <v>154</v>
      </c>
      <c r="F22" s="96" t="s">
        <v>147</v>
      </c>
      <c r="G22" s="148">
        <v>60000</v>
      </c>
      <c r="H22" s="143">
        <v>3486.65</v>
      </c>
      <c r="I22" s="243">
        <v>25</v>
      </c>
      <c r="J22" s="243">
        <v>1722</v>
      </c>
      <c r="K22" s="243">
        <v>1824</v>
      </c>
      <c r="L22" s="141">
        <v>0</v>
      </c>
      <c r="M22" s="233">
        <f t="shared" si="0"/>
        <v>7057.65</v>
      </c>
      <c r="N22" s="235">
        <f t="shared" si="1"/>
        <v>52942.35</v>
      </c>
    </row>
    <row r="23" spans="1:14" ht="34.5" customHeight="1" x14ac:dyDescent="0.45">
      <c r="A23" s="106" t="s">
        <v>263</v>
      </c>
      <c r="B23" s="96" t="s">
        <v>347</v>
      </c>
      <c r="C23" s="96" t="s">
        <v>181</v>
      </c>
      <c r="D23" s="96" t="s">
        <v>23</v>
      </c>
      <c r="E23" s="96" t="s">
        <v>154</v>
      </c>
      <c r="F23" s="96" t="s">
        <v>147</v>
      </c>
      <c r="G23" s="148">
        <v>60000</v>
      </c>
      <c r="H23" s="143">
        <v>3486.65</v>
      </c>
      <c r="I23" s="243">
        <v>25</v>
      </c>
      <c r="J23" s="243">
        <v>1722</v>
      </c>
      <c r="K23" s="243">
        <v>1824</v>
      </c>
      <c r="L23" s="141">
        <v>0</v>
      </c>
      <c r="M23" s="233">
        <f t="shared" ref="M23" si="8">+H23+I23+J23+K23+L23</f>
        <v>7057.65</v>
      </c>
      <c r="N23" s="235">
        <f t="shared" ref="N23" si="9">+G23-M23</f>
        <v>52942.35</v>
      </c>
    </row>
    <row r="24" spans="1:14" ht="34.5" customHeight="1" x14ac:dyDescent="0.45">
      <c r="A24" s="106" t="s">
        <v>264</v>
      </c>
      <c r="B24" s="92" t="s">
        <v>182</v>
      </c>
      <c r="C24" s="96" t="s">
        <v>181</v>
      </c>
      <c r="D24" s="96" t="s">
        <v>196</v>
      </c>
      <c r="E24" s="96" t="s">
        <v>154</v>
      </c>
      <c r="F24" s="96" t="s">
        <v>147</v>
      </c>
      <c r="G24" s="148">
        <v>55000</v>
      </c>
      <c r="H24" s="143">
        <v>2559.6799999999998</v>
      </c>
      <c r="I24" s="243">
        <v>25</v>
      </c>
      <c r="J24" s="243">
        <v>1578.5</v>
      </c>
      <c r="K24" s="243">
        <v>1672</v>
      </c>
      <c r="L24" s="141">
        <v>0</v>
      </c>
      <c r="M24" s="233">
        <f>+H24+I24+J24+K24+L24</f>
        <v>5835.18</v>
      </c>
      <c r="N24" s="235">
        <f t="shared" ref="N24:N26" si="10">+G24-M24</f>
        <v>49164.82</v>
      </c>
    </row>
    <row r="25" spans="1:14" ht="34.5" customHeight="1" x14ac:dyDescent="0.45">
      <c r="A25" s="106" t="s">
        <v>265</v>
      </c>
      <c r="B25" s="96" t="s">
        <v>197</v>
      </c>
      <c r="C25" s="96" t="s">
        <v>162</v>
      </c>
      <c r="D25" s="96" t="s">
        <v>29</v>
      </c>
      <c r="E25" s="96" t="s">
        <v>154</v>
      </c>
      <c r="F25" s="96" t="s">
        <v>148</v>
      </c>
      <c r="G25" s="148">
        <v>55000</v>
      </c>
      <c r="H25" s="143">
        <v>2559.6799999999998</v>
      </c>
      <c r="I25" s="243">
        <v>25</v>
      </c>
      <c r="J25" s="243">
        <v>1578.5</v>
      </c>
      <c r="K25" s="243">
        <v>1672</v>
      </c>
      <c r="L25" s="141">
        <v>0</v>
      </c>
      <c r="M25" s="233">
        <f t="shared" ref="M25:M26" si="11">+H25+I25+J25+K25+L25</f>
        <v>5835.18</v>
      </c>
      <c r="N25" s="235">
        <f t="shared" si="10"/>
        <v>49164.82</v>
      </c>
    </row>
    <row r="26" spans="1:14" ht="34.5" customHeight="1" x14ac:dyDescent="0.45">
      <c r="A26" s="106" t="s">
        <v>266</v>
      </c>
      <c r="B26" s="96" t="s">
        <v>194</v>
      </c>
      <c r="C26" s="96" t="s">
        <v>181</v>
      </c>
      <c r="D26" s="96" t="s">
        <v>407</v>
      </c>
      <c r="E26" s="96" t="s">
        <v>154</v>
      </c>
      <c r="F26" s="96" t="s">
        <v>147</v>
      </c>
      <c r="G26" s="149">
        <v>55000</v>
      </c>
      <c r="H26" s="143">
        <v>2559.6799999999998</v>
      </c>
      <c r="I26" s="243">
        <v>25</v>
      </c>
      <c r="J26" s="243">
        <v>1578.5</v>
      </c>
      <c r="K26" s="243">
        <v>1672</v>
      </c>
      <c r="L26" s="141">
        <v>0</v>
      </c>
      <c r="M26" s="233">
        <f t="shared" si="11"/>
        <v>5835.18</v>
      </c>
      <c r="N26" s="235">
        <f t="shared" si="10"/>
        <v>49164.82</v>
      </c>
    </row>
    <row r="27" spans="1:14" ht="34.5" customHeight="1" x14ac:dyDescent="0.45">
      <c r="A27" s="106" t="s">
        <v>267</v>
      </c>
      <c r="B27" s="96" t="s">
        <v>430</v>
      </c>
      <c r="C27" s="96" t="s">
        <v>181</v>
      </c>
      <c r="D27" s="96" t="s">
        <v>407</v>
      </c>
      <c r="E27" s="96" t="s">
        <v>154</v>
      </c>
      <c r="F27" s="96" t="s">
        <v>147</v>
      </c>
      <c r="G27" s="149">
        <v>55000</v>
      </c>
      <c r="H27" s="143">
        <v>2559.6799999999998</v>
      </c>
      <c r="I27" s="243">
        <v>25</v>
      </c>
      <c r="J27" s="243">
        <v>1578.5</v>
      </c>
      <c r="K27" s="243">
        <v>1672</v>
      </c>
      <c r="L27" s="141">
        <v>0</v>
      </c>
      <c r="M27" s="233">
        <f t="shared" ref="M27" si="12">+H27+I27+J27+K27+L27</f>
        <v>5835.18</v>
      </c>
      <c r="N27" s="235">
        <f t="shared" ref="N27" si="13">+G27-M27</f>
        <v>49164.82</v>
      </c>
    </row>
    <row r="28" spans="1:14" ht="34.5" customHeight="1" x14ac:dyDescent="0.45">
      <c r="A28" s="33">
        <v>20</v>
      </c>
      <c r="B28" s="92" t="s">
        <v>310</v>
      </c>
      <c r="C28" s="96" t="s">
        <v>311</v>
      </c>
      <c r="D28" s="96" t="s">
        <v>23</v>
      </c>
      <c r="E28" s="96" t="s">
        <v>154</v>
      </c>
      <c r="F28" s="96" t="s">
        <v>147</v>
      </c>
      <c r="G28" s="148">
        <v>50000</v>
      </c>
      <c r="H28" s="143">
        <v>1854</v>
      </c>
      <c r="I28" s="243">
        <v>25</v>
      </c>
      <c r="J28" s="243">
        <v>1435</v>
      </c>
      <c r="K28" s="243">
        <v>1520</v>
      </c>
      <c r="L28" s="141">
        <v>0</v>
      </c>
      <c r="M28" s="233">
        <f t="shared" si="0"/>
        <v>4834</v>
      </c>
      <c r="N28" s="235">
        <f t="shared" si="1"/>
        <v>45166</v>
      </c>
    </row>
    <row r="29" spans="1:14" ht="34.5" customHeight="1" x14ac:dyDescent="0.45">
      <c r="A29" s="106" t="s">
        <v>269</v>
      </c>
      <c r="B29" s="96" t="s">
        <v>192</v>
      </c>
      <c r="C29" s="96" t="s">
        <v>193</v>
      </c>
      <c r="D29" s="96" t="s">
        <v>198</v>
      </c>
      <c r="E29" s="96" t="s">
        <v>154</v>
      </c>
      <c r="F29" s="96" t="s">
        <v>148</v>
      </c>
      <c r="G29" s="149">
        <v>50000</v>
      </c>
      <c r="H29" s="143">
        <v>1854</v>
      </c>
      <c r="I29" s="243">
        <v>25</v>
      </c>
      <c r="J29" s="243">
        <v>1435</v>
      </c>
      <c r="K29" s="243">
        <v>1520</v>
      </c>
      <c r="L29" s="141">
        <v>0</v>
      </c>
      <c r="M29" s="233">
        <f t="shared" si="0"/>
        <v>4834</v>
      </c>
      <c r="N29" s="235">
        <f t="shared" si="1"/>
        <v>45166</v>
      </c>
    </row>
    <row r="30" spans="1:14" ht="34.5" customHeight="1" x14ac:dyDescent="0.45">
      <c r="A30" s="33">
        <v>22</v>
      </c>
      <c r="B30" s="77" t="s">
        <v>323</v>
      </c>
      <c r="C30" s="77" t="s">
        <v>195</v>
      </c>
      <c r="D30" s="77" t="s">
        <v>374</v>
      </c>
      <c r="E30" s="96" t="s">
        <v>154</v>
      </c>
      <c r="F30" s="77" t="s">
        <v>148</v>
      </c>
      <c r="G30" s="148">
        <v>50000</v>
      </c>
      <c r="H30" s="143">
        <v>1854</v>
      </c>
      <c r="I30" s="80">
        <v>25</v>
      </c>
      <c r="J30" s="80">
        <v>1435</v>
      </c>
      <c r="K30" s="80">
        <v>1520</v>
      </c>
      <c r="L30" s="141">
        <v>0</v>
      </c>
      <c r="M30" s="141">
        <f t="shared" ref="M30" si="14">+H30+I30+J30+K30+L30</f>
        <v>4834</v>
      </c>
      <c r="N30" s="235">
        <f t="shared" ref="N30:N32" si="15">+G30-M30</f>
        <v>45166</v>
      </c>
    </row>
    <row r="31" spans="1:14" ht="34.5" customHeight="1" x14ac:dyDescent="0.45">
      <c r="A31" s="33">
        <v>23</v>
      </c>
      <c r="B31" s="92" t="s">
        <v>362</v>
      </c>
      <c r="C31" s="96" t="s">
        <v>162</v>
      </c>
      <c r="D31" s="96" t="s">
        <v>31</v>
      </c>
      <c r="E31" s="96" t="s">
        <v>154</v>
      </c>
      <c r="F31" s="96" t="s">
        <v>147</v>
      </c>
      <c r="G31" s="148">
        <v>50000</v>
      </c>
      <c r="H31" s="143">
        <v>1854</v>
      </c>
      <c r="I31" s="243">
        <v>25</v>
      </c>
      <c r="J31" s="243">
        <v>1435</v>
      </c>
      <c r="K31" s="243">
        <v>1520</v>
      </c>
      <c r="L31" s="141">
        <v>0</v>
      </c>
      <c r="M31" s="233">
        <v>4834</v>
      </c>
      <c r="N31" s="235">
        <f t="shared" ref="N31" si="16">+G31-M31</f>
        <v>45166</v>
      </c>
    </row>
    <row r="32" spans="1:14" ht="34.5" customHeight="1" x14ac:dyDescent="0.45">
      <c r="A32" s="33">
        <v>24</v>
      </c>
      <c r="B32" s="92" t="s">
        <v>361</v>
      </c>
      <c r="C32" s="96" t="s">
        <v>181</v>
      </c>
      <c r="D32" s="96" t="s">
        <v>31</v>
      </c>
      <c r="E32" s="96" t="s">
        <v>154</v>
      </c>
      <c r="F32" s="96" t="s">
        <v>147</v>
      </c>
      <c r="G32" s="148">
        <v>50000</v>
      </c>
      <c r="H32" s="143">
        <v>1854</v>
      </c>
      <c r="I32" s="243">
        <v>25</v>
      </c>
      <c r="J32" s="243">
        <v>1435</v>
      </c>
      <c r="K32" s="243">
        <v>1520</v>
      </c>
      <c r="L32" s="141">
        <v>0</v>
      </c>
      <c r="M32" s="233">
        <v>4834</v>
      </c>
      <c r="N32" s="235">
        <f t="shared" si="15"/>
        <v>45166</v>
      </c>
    </row>
    <row r="33" spans="1:14" ht="34.5" customHeight="1" x14ac:dyDescent="0.45">
      <c r="A33" s="106" t="s">
        <v>432</v>
      </c>
      <c r="B33" s="96" t="s">
        <v>335</v>
      </c>
      <c r="C33" s="96" t="s">
        <v>168</v>
      </c>
      <c r="D33" s="96" t="s">
        <v>29</v>
      </c>
      <c r="E33" s="96" t="s">
        <v>154</v>
      </c>
      <c r="F33" s="96" t="s">
        <v>148</v>
      </c>
      <c r="G33" s="148">
        <v>50000</v>
      </c>
      <c r="H33" s="143">
        <v>1278.08</v>
      </c>
      <c r="I33" s="243">
        <v>25</v>
      </c>
      <c r="J33" s="243">
        <v>1435</v>
      </c>
      <c r="K33" s="243">
        <v>1520</v>
      </c>
      <c r="L33" s="141">
        <v>3839.56</v>
      </c>
      <c r="M33" s="233">
        <f t="shared" ref="M33:M35" si="17">+H33+I33+J33+K33+L33</f>
        <v>8097.6399999999994</v>
      </c>
      <c r="N33" s="235">
        <f>+G33-M33</f>
        <v>41902.36</v>
      </c>
    </row>
    <row r="34" spans="1:14" ht="34.5" customHeight="1" x14ac:dyDescent="0.45">
      <c r="A34" s="33">
        <v>26</v>
      </c>
      <c r="B34" s="92" t="s">
        <v>358</v>
      </c>
      <c r="C34" s="96" t="s">
        <v>181</v>
      </c>
      <c r="D34" s="96" t="s">
        <v>31</v>
      </c>
      <c r="E34" s="96" t="s">
        <v>154</v>
      </c>
      <c r="F34" s="96" t="s">
        <v>147</v>
      </c>
      <c r="G34" s="148">
        <v>50000</v>
      </c>
      <c r="H34" s="143">
        <v>1854</v>
      </c>
      <c r="I34" s="243">
        <v>25</v>
      </c>
      <c r="J34" s="243">
        <v>1435</v>
      </c>
      <c r="K34" s="243">
        <v>1520</v>
      </c>
      <c r="L34" s="141">
        <v>0</v>
      </c>
      <c r="M34" s="233">
        <f t="shared" si="17"/>
        <v>4834</v>
      </c>
      <c r="N34" s="235">
        <f t="shared" ref="N34:N35" si="18">+G34-M34</f>
        <v>45166</v>
      </c>
    </row>
    <row r="35" spans="1:14" ht="34.5" customHeight="1" x14ac:dyDescent="0.45">
      <c r="A35" s="33">
        <v>27</v>
      </c>
      <c r="B35" s="92" t="s">
        <v>363</v>
      </c>
      <c r="C35" s="96" t="s">
        <v>181</v>
      </c>
      <c r="D35" s="96" t="s">
        <v>129</v>
      </c>
      <c r="E35" s="96" t="s">
        <v>154</v>
      </c>
      <c r="F35" s="96" t="s">
        <v>147</v>
      </c>
      <c r="G35" s="148">
        <v>45000</v>
      </c>
      <c r="H35" s="143">
        <v>1148.33</v>
      </c>
      <c r="I35" s="243">
        <v>25</v>
      </c>
      <c r="J35" s="243">
        <v>1291.5</v>
      </c>
      <c r="K35" s="243">
        <v>1368</v>
      </c>
      <c r="L35" s="141">
        <v>0</v>
      </c>
      <c r="M35" s="233">
        <f t="shared" si="17"/>
        <v>3832.83</v>
      </c>
      <c r="N35" s="235">
        <f t="shared" si="18"/>
        <v>41167.17</v>
      </c>
    </row>
    <row r="36" spans="1:14" ht="34.5" customHeight="1" x14ac:dyDescent="0.45">
      <c r="A36" s="33">
        <v>28</v>
      </c>
      <c r="B36" s="92" t="s">
        <v>34</v>
      </c>
      <c r="C36" s="96" t="s">
        <v>181</v>
      </c>
      <c r="D36" s="96" t="s">
        <v>186</v>
      </c>
      <c r="E36" s="96" t="s">
        <v>154</v>
      </c>
      <c r="F36" s="96" t="s">
        <v>147</v>
      </c>
      <c r="G36" s="148">
        <v>45000</v>
      </c>
      <c r="H36" s="143">
        <v>1148.33</v>
      </c>
      <c r="I36" s="243">
        <v>25</v>
      </c>
      <c r="J36" s="243">
        <v>1291.5</v>
      </c>
      <c r="K36" s="243">
        <v>1368</v>
      </c>
      <c r="L36" s="141">
        <v>0</v>
      </c>
      <c r="M36" s="233">
        <f t="shared" si="0"/>
        <v>3832.83</v>
      </c>
      <c r="N36" s="235">
        <f t="shared" ref="N36:N37" si="19">+G36-M36</f>
        <v>41167.17</v>
      </c>
    </row>
    <row r="37" spans="1:14" ht="34.5" customHeight="1" x14ac:dyDescent="0.45">
      <c r="A37" s="33">
        <v>29</v>
      </c>
      <c r="B37" s="96" t="s">
        <v>51</v>
      </c>
      <c r="C37" s="96" t="s">
        <v>159</v>
      </c>
      <c r="D37" s="96" t="s">
        <v>236</v>
      </c>
      <c r="E37" s="96" t="s">
        <v>154</v>
      </c>
      <c r="F37" s="96" t="s">
        <v>147</v>
      </c>
      <c r="G37" s="244">
        <v>45000</v>
      </c>
      <c r="H37" s="143">
        <v>1148.33</v>
      </c>
      <c r="I37" s="243">
        <v>25</v>
      </c>
      <c r="J37" s="243">
        <v>1291.5</v>
      </c>
      <c r="K37" s="243">
        <v>1368</v>
      </c>
      <c r="L37" s="141">
        <v>0</v>
      </c>
      <c r="M37" s="233">
        <f t="shared" ref="M37" si="20">+H37+I37+J37+K37+L37</f>
        <v>3832.83</v>
      </c>
      <c r="N37" s="235">
        <f t="shared" si="19"/>
        <v>41167.17</v>
      </c>
    </row>
    <row r="38" spans="1:14" ht="34.5" customHeight="1" x14ac:dyDescent="0.45">
      <c r="A38" s="33">
        <v>30</v>
      </c>
      <c r="B38" s="92" t="s">
        <v>230</v>
      </c>
      <c r="C38" s="96" t="s">
        <v>231</v>
      </c>
      <c r="D38" s="96" t="s">
        <v>39</v>
      </c>
      <c r="E38" s="96" t="s">
        <v>154</v>
      </c>
      <c r="F38" s="96" t="s">
        <v>147</v>
      </c>
      <c r="G38" s="148">
        <v>45000</v>
      </c>
      <c r="H38" s="143">
        <v>1148.33</v>
      </c>
      <c r="I38" s="243">
        <v>25</v>
      </c>
      <c r="J38" s="243">
        <v>1291.5</v>
      </c>
      <c r="K38" s="243">
        <v>1368</v>
      </c>
      <c r="L38" s="141">
        <v>0</v>
      </c>
      <c r="M38" s="233">
        <f>+H38+I38+J38+K38+L38</f>
        <v>3832.83</v>
      </c>
      <c r="N38" s="235">
        <f t="shared" ref="N38" si="21">+G38-M38</f>
        <v>41167.17</v>
      </c>
    </row>
    <row r="39" spans="1:14" ht="34.5" customHeight="1" x14ac:dyDescent="0.45">
      <c r="A39" s="33">
        <v>31</v>
      </c>
      <c r="B39" s="96" t="s">
        <v>153</v>
      </c>
      <c r="C39" s="96" t="s">
        <v>166</v>
      </c>
      <c r="D39" s="96" t="s">
        <v>144</v>
      </c>
      <c r="E39" s="96" t="s">
        <v>154</v>
      </c>
      <c r="F39" s="96" t="s">
        <v>147</v>
      </c>
      <c r="G39" s="148">
        <v>45000</v>
      </c>
      <c r="H39" s="143">
        <v>1148.33</v>
      </c>
      <c r="I39" s="243">
        <v>25</v>
      </c>
      <c r="J39" s="243">
        <v>1291.5</v>
      </c>
      <c r="K39" s="243">
        <v>1368</v>
      </c>
      <c r="L39" s="141">
        <v>0</v>
      </c>
      <c r="M39" s="233">
        <f t="shared" ref="M39:M41" si="22">+H39+I39+J39+K39+L39</f>
        <v>3832.83</v>
      </c>
      <c r="N39" s="235">
        <f t="shared" ref="N39:N41" si="23">+G39-M39</f>
        <v>41167.17</v>
      </c>
    </row>
    <row r="40" spans="1:14" ht="34.5" customHeight="1" x14ac:dyDescent="0.45">
      <c r="A40" s="33">
        <v>32</v>
      </c>
      <c r="B40" s="245" t="s">
        <v>315</v>
      </c>
      <c r="C40" s="96" t="s">
        <v>181</v>
      </c>
      <c r="D40" s="96" t="s">
        <v>129</v>
      </c>
      <c r="E40" s="96" t="s">
        <v>154</v>
      </c>
      <c r="F40" s="96" t="s">
        <v>148</v>
      </c>
      <c r="G40" s="148">
        <v>45000</v>
      </c>
      <c r="H40" s="143">
        <v>1148.33</v>
      </c>
      <c r="I40" s="243">
        <v>25</v>
      </c>
      <c r="J40" s="243">
        <v>1291.5</v>
      </c>
      <c r="K40" s="243">
        <v>1368</v>
      </c>
      <c r="L40" s="141">
        <v>0</v>
      </c>
      <c r="M40" s="233">
        <f t="shared" si="22"/>
        <v>3832.83</v>
      </c>
      <c r="N40" s="235">
        <f t="shared" si="23"/>
        <v>41167.17</v>
      </c>
    </row>
    <row r="41" spans="1:14" ht="34.5" customHeight="1" x14ac:dyDescent="0.45">
      <c r="A41" s="33">
        <v>33</v>
      </c>
      <c r="B41" s="245" t="s">
        <v>392</v>
      </c>
      <c r="C41" s="96" t="s">
        <v>393</v>
      </c>
      <c r="D41" s="96" t="s">
        <v>274</v>
      </c>
      <c r="E41" s="96" t="s">
        <v>154</v>
      </c>
      <c r="F41" s="96" t="s">
        <v>148</v>
      </c>
      <c r="G41" s="148">
        <v>45000</v>
      </c>
      <c r="H41" s="143">
        <v>1148.33</v>
      </c>
      <c r="I41" s="243">
        <v>25</v>
      </c>
      <c r="J41" s="243">
        <v>1291.5</v>
      </c>
      <c r="K41" s="243">
        <v>1368</v>
      </c>
      <c r="L41" s="141">
        <v>0</v>
      </c>
      <c r="M41" s="233">
        <f t="shared" si="22"/>
        <v>3832.83</v>
      </c>
      <c r="N41" s="235">
        <f t="shared" si="23"/>
        <v>41167.17</v>
      </c>
    </row>
    <row r="42" spans="1:14" ht="34.5" customHeight="1" x14ac:dyDescent="0.45">
      <c r="A42" s="33">
        <v>34</v>
      </c>
      <c r="B42" s="96" t="s">
        <v>216</v>
      </c>
      <c r="C42" s="96" t="s">
        <v>165</v>
      </c>
      <c r="D42" s="96" t="s">
        <v>196</v>
      </c>
      <c r="E42" s="96" t="s">
        <v>154</v>
      </c>
      <c r="F42" s="96" t="s">
        <v>147</v>
      </c>
      <c r="G42" s="149">
        <v>40000</v>
      </c>
      <c r="H42" s="143">
        <v>442.65</v>
      </c>
      <c r="I42" s="243">
        <v>25</v>
      </c>
      <c r="J42" s="243">
        <v>1148</v>
      </c>
      <c r="K42" s="243">
        <v>1216</v>
      </c>
      <c r="L42" s="141">
        <v>0</v>
      </c>
      <c r="M42" s="233">
        <f t="shared" ref="M42:M48" si="24">+H42+I42+J42+K42+L42</f>
        <v>2831.65</v>
      </c>
      <c r="N42" s="235">
        <f t="shared" ref="N42:N48" si="25">+G42-M42</f>
        <v>37168.35</v>
      </c>
    </row>
    <row r="43" spans="1:14" ht="34.5" customHeight="1" x14ac:dyDescent="0.45">
      <c r="A43" s="106" t="s">
        <v>433</v>
      </c>
      <c r="B43" s="96" t="s">
        <v>292</v>
      </c>
      <c r="C43" s="242" t="s">
        <v>234</v>
      </c>
      <c r="D43" s="96" t="s">
        <v>129</v>
      </c>
      <c r="E43" s="96" t="s">
        <v>154</v>
      </c>
      <c r="F43" s="96" t="s">
        <v>148</v>
      </c>
      <c r="G43" s="148">
        <v>40000</v>
      </c>
      <c r="H43" s="143">
        <v>442.65</v>
      </c>
      <c r="I43" s="243">
        <v>25</v>
      </c>
      <c r="J43" s="243">
        <v>1148</v>
      </c>
      <c r="K43" s="243">
        <v>1216</v>
      </c>
      <c r="L43" s="141">
        <v>0</v>
      </c>
      <c r="M43" s="233">
        <f t="shared" si="24"/>
        <v>2831.65</v>
      </c>
      <c r="N43" s="235">
        <f t="shared" si="25"/>
        <v>37168.35</v>
      </c>
    </row>
    <row r="44" spans="1:14" ht="34.5" customHeight="1" x14ac:dyDescent="0.45">
      <c r="A44" s="33">
        <v>36</v>
      </c>
      <c r="B44" s="96" t="s">
        <v>306</v>
      </c>
      <c r="C44" s="96" t="s">
        <v>162</v>
      </c>
      <c r="D44" s="96" t="s">
        <v>129</v>
      </c>
      <c r="E44" s="96" t="s">
        <v>154</v>
      </c>
      <c r="F44" s="96" t="s">
        <v>148</v>
      </c>
      <c r="G44" s="148">
        <v>40000</v>
      </c>
      <c r="H44" s="143">
        <v>442.65</v>
      </c>
      <c r="I44" s="243">
        <v>25</v>
      </c>
      <c r="J44" s="243">
        <v>1148</v>
      </c>
      <c r="K44" s="243">
        <v>1216</v>
      </c>
      <c r="L44" s="141">
        <v>0</v>
      </c>
      <c r="M44" s="233">
        <f t="shared" ref="M44" si="26">+H44+I44+J44+K44+L44</f>
        <v>2831.65</v>
      </c>
      <c r="N44" s="235">
        <f t="shared" ref="N44" si="27">+G44-M44</f>
        <v>37168.35</v>
      </c>
    </row>
    <row r="45" spans="1:14" ht="34.5" customHeight="1" x14ac:dyDescent="0.45">
      <c r="A45" s="33">
        <v>37</v>
      </c>
      <c r="B45" s="96" t="s">
        <v>391</v>
      </c>
      <c r="C45" s="96" t="s">
        <v>181</v>
      </c>
      <c r="D45" s="96" t="s">
        <v>129</v>
      </c>
      <c r="E45" s="96" t="s">
        <v>154</v>
      </c>
      <c r="F45" s="96" t="s">
        <v>148</v>
      </c>
      <c r="G45" s="148">
        <v>40000</v>
      </c>
      <c r="H45" s="143">
        <v>442.65</v>
      </c>
      <c r="I45" s="243">
        <v>25</v>
      </c>
      <c r="J45" s="243">
        <v>1148</v>
      </c>
      <c r="K45" s="243">
        <v>1216</v>
      </c>
      <c r="L45" s="141">
        <v>0</v>
      </c>
      <c r="M45" s="233">
        <f t="shared" ref="M45" si="28">+H45+I45+J45+K45+L45</f>
        <v>2831.65</v>
      </c>
      <c r="N45" s="235">
        <f t="shared" ref="N45" si="29">+G45-M45</f>
        <v>37168.35</v>
      </c>
    </row>
    <row r="46" spans="1:14" ht="34.5" customHeight="1" x14ac:dyDescent="0.45">
      <c r="A46" s="106" t="s">
        <v>434</v>
      </c>
      <c r="B46" s="96" t="s">
        <v>272</v>
      </c>
      <c r="C46" s="96" t="s">
        <v>273</v>
      </c>
      <c r="D46" s="96" t="s">
        <v>274</v>
      </c>
      <c r="E46" s="96" t="s">
        <v>154</v>
      </c>
      <c r="F46" s="96" t="s">
        <v>148</v>
      </c>
      <c r="G46" s="148">
        <v>40000</v>
      </c>
      <c r="H46" s="143">
        <v>154.68</v>
      </c>
      <c r="I46" s="243">
        <v>25</v>
      </c>
      <c r="J46" s="243">
        <v>1148</v>
      </c>
      <c r="K46" s="243">
        <v>1216</v>
      </c>
      <c r="L46" s="233">
        <v>1919.78</v>
      </c>
      <c r="M46" s="233">
        <f t="shared" si="24"/>
        <v>4463.46</v>
      </c>
      <c r="N46" s="235">
        <f t="shared" si="25"/>
        <v>35536.54</v>
      </c>
    </row>
    <row r="47" spans="1:14" ht="34.5" customHeight="1" x14ac:dyDescent="0.45">
      <c r="A47" s="106" t="s">
        <v>435</v>
      </c>
      <c r="B47" s="96" t="s">
        <v>427</v>
      </c>
      <c r="C47" s="96" t="s">
        <v>429</v>
      </c>
      <c r="D47" s="96" t="s">
        <v>428</v>
      </c>
      <c r="E47" s="96" t="s">
        <v>154</v>
      </c>
      <c r="F47" s="96" t="s">
        <v>148</v>
      </c>
      <c r="G47" s="148">
        <v>37378.22</v>
      </c>
      <c r="H47" s="143">
        <v>72.63</v>
      </c>
      <c r="I47" s="243">
        <v>25</v>
      </c>
      <c r="J47" s="243">
        <v>1072.75</v>
      </c>
      <c r="K47" s="243">
        <v>1136.3</v>
      </c>
      <c r="L47" s="141">
        <v>0</v>
      </c>
      <c r="M47" s="233">
        <f t="shared" si="24"/>
        <v>2306.6800000000003</v>
      </c>
      <c r="N47" s="235">
        <f t="shared" si="25"/>
        <v>35071.54</v>
      </c>
    </row>
    <row r="48" spans="1:14" ht="34.5" customHeight="1" x14ac:dyDescent="0.45">
      <c r="A48" s="33">
        <v>40</v>
      </c>
      <c r="B48" s="96" t="s">
        <v>158</v>
      </c>
      <c r="C48" s="96" t="s">
        <v>166</v>
      </c>
      <c r="D48" s="96" t="s">
        <v>312</v>
      </c>
      <c r="E48" s="96" t="s">
        <v>154</v>
      </c>
      <c r="F48" s="96" t="s">
        <v>147</v>
      </c>
      <c r="G48" s="244">
        <v>35000</v>
      </c>
      <c r="H48" s="243">
        <v>0</v>
      </c>
      <c r="I48" s="243">
        <v>25</v>
      </c>
      <c r="J48" s="243">
        <v>1004.5</v>
      </c>
      <c r="K48" s="243">
        <v>1064</v>
      </c>
      <c r="L48" s="141">
        <v>0</v>
      </c>
      <c r="M48" s="233">
        <f t="shared" si="24"/>
        <v>2093.5</v>
      </c>
      <c r="N48" s="235">
        <f t="shared" si="25"/>
        <v>32906.5</v>
      </c>
    </row>
    <row r="49" spans="1:14" ht="34.5" customHeight="1" x14ac:dyDescent="0.45">
      <c r="A49" s="33">
        <v>41</v>
      </c>
      <c r="B49" s="96" t="s">
        <v>431</v>
      </c>
      <c r="C49" s="96" t="s">
        <v>181</v>
      </c>
      <c r="D49" s="96" t="s">
        <v>29</v>
      </c>
      <c r="E49" s="96" t="s">
        <v>154</v>
      </c>
      <c r="F49" s="96" t="s">
        <v>147</v>
      </c>
      <c r="G49" s="244">
        <v>14536.22</v>
      </c>
      <c r="H49" s="243">
        <v>0</v>
      </c>
      <c r="I49" s="243">
        <v>25</v>
      </c>
      <c r="J49" s="243">
        <v>417.19</v>
      </c>
      <c r="K49" s="243">
        <v>441.9</v>
      </c>
      <c r="L49" s="141">
        <v>0</v>
      </c>
      <c r="M49" s="233">
        <f t="shared" si="0"/>
        <v>884.08999999999992</v>
      </c>
      <c r="N49" s="235">
        <f t="shared" ref="N49" si="30">+G49-M49</f>
        <v>13652.13</v>
      </c>
    </row>
    <row r="50" spans="1:14" ht="46.5" customHeight="1" x14ac:dyDescent="0.45">
      <c r="A50" s="251" t="s">
        <v>150</v>
      </c>
      <c r="B50" s="252"/>
      <c r="C50" s="252"/>
      <c r="D50" s="252"/>
      <c r="E50" s="252"/>
      <c r="F50" s="252"/>
      <c r="G50" s="150">
        <f t="shared" ref="G50:L50" si="31">SUM(G9:G49)</f>
        <v>2376914.4400000004</v>
      </c>
      <c r="H50" s="144">
        <f>SUM(H9:H49)</f>
        <v>149317.95999999985</v>
      </c>
      <c r="I50" s="144">
        <f t="shared" si="31"/>
        <v>1025</v>
      </c>
      <c r="J50" s="144">
        <f t="shared" si="31"/>
        <v>68217.440000000002</v>
      </c>
      <c r="K50" s="144">
        <f t="shared" si="31"/>
        <v>72258.2</v>
      </c>
      <c r="L50" s="144">
        <f t="shared" si="31"/>
        <v>18138.099999999999</v>
      </c>
      <c r="M50" s="142">
        <f>SUM(M9:M49)</f>
        <v>308956.70000000019</v>
      </c>
      <c r="N50" s="142">
        <f>SUM(N9:N49)</f>
        <v>2067957.74</v>
      </c>
    </row>
    <row r="51" spans="1:14" ht="46.5" customHeight="1" x14ac:dyDescent="0.5">
      <c r="A51" s="36"/>
      <c r="B51" s="84" t="s">
        <v>75</v>
      </c>
      <c r="C51" s="85"/>
      <c r="D51" s="85"/>
      <c r="E51" s="85"/>
      <c r="F51" s="85"/>
      <c r="G51" s="151"/>
      <c r="H51" s="86" t="s">
        <v>76</v>
      </c>
      <c r="I51" s="86"/>
      <c r="J51" s="86"/>
      <c r="K51" s="87"/>
      <c r="L51" s="88"/>
      <c r="M51" s="83"/>
      <c r="N51" s="35"/>
    </row>
    <row r="52" spans="1:14" ht="33.75" customHeight="1" x14ac:dyDescent="0.5">
      <c r="A52" s="36"/>
      <c r="B52" s="84" t="s">
        <v>151</v>
      </c>
      <c r="C52" s="85"/>
      <c r="D52" s="85"/>
      <c r="E52" s="85"/>
      <c r="F52" s="85"/>
      <c r="G52" s="151"/>
      <c r="H52" s="86" t="s">
        <v>77</v>
      </c>
      <c r="I52" s="86"/>
      <c r="J52" s="87"/>
      <c r="K52" s="86"/>
      <c r="L52" s="88"/>
      <c r="M52" s="83"/>
      <c r="N52" s="35"/>
    </row>
    <row r="53" spans="1:14" ht="46.5" customHeight="1" x14ac:dyDescent="0.45">
      <c r="A53" s="36"/>
      <c r="B53" s="51"/>
      <c r="C53" s="38"/>
      <c r="D53" s="38"/>
      <c r="E53" s="38"/>
      <c r="F53" s="38"/>
      <c r="G53" s="152"/>
      <c r="H53" s="39"/>
      <c r="I53" s="39"/>
      <c r="J53" s="39"/>
      <c r="K53" s="40"/>
      <c r="L53" s="40"/>
      <c r="M53" s="40"/>
      <c r="N53" s="35"/>
    </row>
    <row r="54" spans="1:14" ht="46.5" customHeight="1" x14ac:dyDescent="0.45">
      <c r="A54" s="36"/>
      <c r="B54" s="51"/>
      <c r="C54" s="38"/>
      <c r="D54" s="38"/>
      <c r="E54" s="38"/>
      <c r="F54" s="38"/>
      <c r="G54" s="152"/>
      <c r="H54" s="40"/>
      <c r="I54" s="40"/>
      <c r="J54" s="40"/>
      <c r="K54" s="40"/>
      <c r="L54" s="40"/>
      <c r="M54" s="40"/>
      <c r="N54" s="35"/>
    </row>
    <row r="55" spans="1:14" ht="46.5" customHeight="1" x14ac:dyDescent="0.45">
      <c r="A55" s="36"/>
      <c r="B55" s="51"/>
      <c r="C55" s="38"/>
      <c r="D55" s="38"/>
      <c r="E55" s="38"/>
      <c r="F55" s="38"/>
      <c r="G55" s="152"/>
      <c r="H55" s="40"/>
      <c r="I55" s="40"/>
      <c r="J55" s="40"/>
      <c r="K55" s="40"/>
      <c r="L55" s="40"/>
      <c r="M55" s="40"/>
      <c r="N55" s="35"/>
    </row>
    <row r="56" spans="1:14" ht="46.5" customHeight="1" x14ac:dyDescent="0.4">
      <c r="A56" s="36"/>
      <c r="B56" s="50"/>
      <c r="C56" s="34"/>
      <c r="D56" s="34"/>
      <c r="E56" s="34"/>
      <c r="F56" s="34"/>
      <c r="G56" s="153"/>
      <c r="H56" s="35"/>
      <c r="I56" s="35"/>
      <c r="J56" s="35"/>
      <c r="K56" s="35"/>
      <c r="L56" s="35"/>
      <c r="M56" s="35"/>
      <c r="N56" s="35"/>
    </row>
    <row r="57" spans="1:14" ht="46.5" customHeight="1" x14ac:dyDescent="0.45">
      <c r="A57" s="95"/>
      <c r="B57" s="52"/>
      <c r="C57" s="41"/>
      <c r="D57" s="41"/>
      <c r="E57" s="41"/>
      <c r="F57" s="41"/>
      <c r="G57" s="154"/>
      <c r="H57" s="42"/>
      <c r="I57" s="42"/>
      <c r="J57" s="42"/>
      <c r="K57" s="42"/>
      <c r="L57" s="109"/>
      <c r="M57" s="109"/>
      <c r="N57" s="109"/>
    </row>
    <row r="58" spans="1:14" ht="46.5" customHeight="1" x14ac:dyDescent="0.45">
      <c r="A58" s="95"/>
      <c r="B58" s="52"/>
      <c r="C58" s="41"/>
      <c r="D58" s="41"/>
      <c r="E58" s="41"/>
      <c r="F58" s="41"/>
      <c r="G58" s="154"/>
      <c r="H58" s="42"/>
      <c r="I58" s="42"/>
      <c r="J58" s="42"/>
      <c r="K58" s="42"/>
      <c r="L58" s="109"/>
      <c r="M58" s="109"/>
      <c r="N58" s="109"/>
    </row>
  </sheetData>
  <autoFilter ref="J1:J58" xr:uid="{00000000-0001-0000-0100-000000000000}"/>
  <sortState xmlns:xlrd2="http://schemas.microsoft.com/office/spreadsheetml/2017/richdata2" ref="A9:N49">
    <sortCondition descending="1" ref="G9:G49"/>
  </sortState>
  <mergeCells count="6">
    <mergeCell ref="A50:F50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zoomScale="73" zoomScaleNormal="59" zoomScaleSheetLayoutView="73" zoomScalePageLayoutView="39" workbookViewId="0">
      <selection activeCell="A5" sqref="A5:N5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3" customWidth="1"/>
    <col min="8" max="8" width="30" style="62" customWidth="1"/>
    <col min="9" max="9" width="28" style="123" customWidth="1"/>
    <col min="10" max="10" width="24.5703125" style="62" customWidth="1"/>
    <col min="11" max="11" width="32.5703125" style="62" customWidth="1"/>
    <col min="12" max="12" width="28.5703125" style="62" customWidth="1"/>
    <col min="13" max="13" width="25" style="62" customWidth="1"/>
    <col min="14" max="14" width="37" style="62" customWidth="1"/>
  </cols>
  <sheetData>
    <row r="1" spans="1:14" s="1" customFormat="1" ht="33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28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16"/>
      <c r="H2" s="54"/>
      <c r="I2" s="116"/>
      <c r="J2" s="54"/>
      <c r="K2" s="54"/>
      <c r="L2" s="54"/>
      <c r="M2" s="54"/>
      <c r="N2" s="54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5" t="s">
        <v>412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s="1" customFormat="1" ht="25.5" customHeight="1" x14ac:dyDescent="0.5">
      <c r="A5" s="247" t="s">
        <v>414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s="1" customFormat="1" ht="6" customHeight="1" x14ac:dyDescent="0.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146</v>
      </c>
      <c r="G7" s="129" t="s">
        <v>149</v>
      </c>
      <c r="H7" s="130" t="s">
        <v>6</v>
      </c>
      <c r="I7" s="55" t="s">
        <v>7</v>
      </c>
      <c r="J7" s="130" t="s">
        <v>8</v>
      </c>
      <c r="K7" s="129" t="s">
        <v>9</v>
      </c>
      <c r="L7" s="129" t="s">
        <v>10</v>
      </c>
      <c r="M7" s="129" t="s">
        <v>11</v>
      </c>
      <c r="N7" s="130" t="s">
        <v>12</v>
      </c>
    </row>
    <row r="8" spans="1:14" s="8" customFormat="1" ht="39" customHeight="1" x14ac:dyDescent="0.45">
      <c r="A8" s="9">
        <v>1</v>
      </c>
      <c r="B8" s="77" t="s">
        <v>85</v>
      </c>
      <c r="C8" s="77" t="s">
        <v>235</v>
      </c>
      <c r="D8" s="77" t="s">
        <v>316</v>
      </c>
      <c r="E8" s="77" t="s">
        <v>24</v>
      </c>
      <c r="F8" s="11" t="s">
        <v>148</v>
      </c>
      <c r="G8" s="56">
        <v>90000</v>
      </c>
      <c r="H8" s="56">
        <v>9753.19</v>
      </c>
      <c r="I8" s="56">
        <v>25</v>
      </c>
      <c r="J8" s="56">
        <v>2583</v>
      </c>
      <c r="K8" s="56">
        <v>2736</v>
      </c>
      <c r="L8" s="199">
        <v>3333.32</v>
      </c>
      <c r="M8" s="56">
        <f t="shared" ref="M8:M9" si="0">+H8+I8+J8+K8+L8</f>
        <v>18430.510000000002</v>
      </c>
      <c r="N8" s="56">
        <f t="shared" ref="N8:N9" si="1">+G8-M8</f>
        <v>71569.489999999991</v>
      </c>
    </row>
    <row r="9" spans="1:14" ht="39" customHeight="1" x14ac:dyDescent="0.45">
      <c r="A9" s="9">
        <v>2</v>
      </c>
      <c r="B9" s="77" t="s">
        <v>92</v>
      </c>
      <c r="C9" s="77" t="s">
        <v>178</v>
      </c>
      <c r="D9" s="77" t="s">
        <v>331</v>
      </c>
      <c r="E9" s="77" t="s">
        <v>24</v>
      </c>
      <c r="F9" s="11" t="s">
        <v>148</v>
      </c>
      <c r="G9" s="56">
        <v>80000</v>
      </c>
      <c r="H9" s="56">
        <v>7400.94</v>
      </c>
      <c r="I9" s="56">
        <v>25</v>
      </c>
      <c r="J9" s="56">
        <v>2296</v>
      </c>
      <c r="K9" s="56">
        <v>2432</v>
      </c>
      <c r="L9" s="199">
        <v>0</v>
      </c>
      <c r="M9" s="56">
        <f t="shared" si="0"/>
        <v>12153.939999999999</v>
      </c>
      <c r="N9" s="56">
        <f t="shared" si="1"/>
        <v>67846.06</v>
      </c>
    </row>
    <row r="10" spans="1:14" ht="39" customHeight="1" x14ac:dyDescent="0.45">
      <c r="A10" s="9">
        <v>3</v>
      </c>
      <c r="B10" s="77" t="s">
        <v>86</v>
      </c>
      <c r="C10" s="77" t="s">
        <v>165</v>
      </c>
      <c r="D10" s="77" t="s">
        <v>23</v>
      </c>
      <c r="E10" s="77" t="s">
        <v>24</v>
      </c>
      <c r="F10" s="11" t="s">
        <v>147</v>
      </c>
      <c r="G10" s="56">
        <v>75000</v>
      </c>
      <c r="H10" s="56">
        <v>6309.35</v>
      </c>
      <c r="I10" s="140">
        <v>25</v>
      </c>
      <c r="J10" s="56">
        <v>2152.5</v>
      </c>
      <c r="K10" s="56">
        <v>2280</v>
      </c>
      <c r="L10" s="199">
        <v>7240.05</v>
      </c>
      <c r="M10" s="56">
        <f t="shared" ref="M10:M11" si="2">+H10+I10+J10+K10+L10</f>
        <v>18006.900000000001</v>
      </c>
      <c r="N10" s="56">
        <f t="shared" ref="N10:N11" si="3">+G10-M10</f>
        <v>56993.1</v>
      </c>
    </row>
    <row r="11" spans="1:14" s="4" customFormat="1" ht="39" customHeight="1" x14ac:dyDescent="0.45">
      <c r="A11" s="9">
        <v>4</v>
      </c>
      <c r="B11" s="77" t="s">
        <v>204</v>
      </c>
      <c r="C11" s="77" t="s">
        <v>238</v>
      </c>
      <c r="D11" s="77" t="s">
        <v>23</v>
      </c>
      <c r="E11" s="77" t="s">
        <v>18</v>
      </c>
      <c r="F11" s="11" t="s">
        <v>147</v>
      </c>
      <c r="G11" s="56">
        <v>65000</v>
      </c>
      <c r="H11" s="56">
        <v>4427.55</v>
      </c>
      <c r="I11" s="56">
        <v>25</v>
      </c>
      <c r="J11" s="56">
        <v>1865.5</v>
      </c>
      <c r="K11" s="56">
        <v>1976</v>
      </c>
      <c r="L11" s="199">
        <v>0</v>
      </c>
      <c r="M11" s="56">
        <f t="shared" si="2"/>
        <v>8294.0499999999993</v>
      </c>
      <c r="N11" s="56">
        <f t="shared" si="3"/>
        <v>56705.95</v>
      </c>
    </row>
    <row r="12" spans="1:14" s="4" customFormat="1" ht="39.75" customHeight="1" x14ac:dyDescent="0.45">
      <c r="A12" s="9">
        <v>5</v>
      </c>
      <c r="B12" s="11" t="s">
        <v>81</v>
      </c>
      <c r="C12" s="11" t="s">
        <v>178</v>
      </c>
      <c r="D12" s="11" t="s">
        <v>82</v>
      </c>
      <c r="E12" s="11" t="s">
        <v>18</v>
      </c>
      <c r="F12" s="11" t="s">
        <v>148</v>
      </c>
      <c r="G12" s="56">
        <v>60000</v>
      </c>
      <c r="H12" s="56">
        <v>3486.65</v>
      </c>
      <c r="I12" s="56">
        <v>25</v>
      </c>
      <c r="J12" s="56">
        <v>1722</v>
      </c>
      <c r="K12" s="56">
        <v>1824</v>
      </c>
      <c r="L12" s="199">
        <v>0</v>
      </c>
      <c r="M12" s="56">
        <f t="shared" ref="M12" si="4">+H12+I12+J12+K12+L12</f>
        <v>7057.65</v>
      </c>
      <c r="N12" s="56">
        <f t="shared" ref="N12" si="5">+G12-M12</f>
        <v>52942.35</v>
      </c>
    </row>
    <row r="13" spans="1:14" ht="39" customHeight="1" x14ac:dyDescent="0.45">
      <c r="A13" s="9">
        <v>6</v>
      </c>
      <c r="B13" s="77" t="s">
        <v>202</v>
      </c>
      <c r="C13" s="77" t="s">
        <v>165</v>
      </c>
      <c r="D13" s="77" t="s">
        <v>88</v>
      </c>
      <c r="E13" s="77" t="s">
        <v>24</v>
      </c>
      <c r="F13" s="11" t="s">
        <v>147</v>
      </c>
      <c r="G13" s="56">
        <v>55000</v>
      </c>
      <c r="H13" s="56">
        <v>2559.6799999999998</v>
      </c>
      <c r="I13" s="56">
        <v>25</v>
      </c>
      <c r="J13" s="56">
        <v>1578.5</v>
      </c>
      <c r="K13" s="56">
        <v>1672</v>
      </c>
      <c r="L13" s="199">
        <v>550</v>
      </c>
      <c r="M13" s="56">
        <f t="shared" ref="M13:M45" si="6">+H13+I13+J13+K13+L13</f>
        <v>6385.18</v>
      </c>
      <c r="N13" s="56">
        <f t="shared" ref="N13:N45" si="7">+G13-M13</f>
        <v>48614.82</v>
      </c>
    </row>
    <row r="14" spans="1:14" ht="39" customHeight="1" x14ac:dyDescent="0.45">
      <c r="A14" s="9">
        <v>7</v>
      </c>
      <c r="B14" s="77" t="s">
        <v>89</v>
      </c>
      <c r="C14" s="77" t="s">
        <v>165</v>
      </c>
      <c r="D14" s="77" t="s">
        <v>88</v>
      </c>
      <c r="E14" s="77" t="s">
        <v>24</v>
      </c>
      <c r="F14" s="11" t="s">
        <v>148</v>
      </c>
      <c r="G14" s="56">
        <v>50000</v>
      </c>
      <c r="H14" s="56">
        <v>1854</v>
      </c>
      <c r="I14" s="56">
        <v>25</v>
      </c>
      <c r="J14" s="56">
        <v>1435</v>
      </c>
      <c r="K14" s="56">
        <v>1520</v>
      </c>
      <c r="L14" s="199">
        <v>2200</v>
      </c>
      <c r="M14" s="56">
        <f t="shared" si="6"/>
        <v>7034</v>
      </c>
      <c r="N14" s="56">
        <f t="shared" si="7"/>
        <v>42966</v>
      </c>
    </row>
    <row r="15" spans="1:14" ht="39" customHeight="1" x14ac:dyDescent="0.45">
      <c r="A15" s="9">
        <v>8</v>
      </c>
      <c r="B15" s="77" t="s">
        <v>203</v>
      </c>
      <c r="C15" s="77" t="s">
        <v>165</v>
      </c>
      <c r="D15" s="77" t="s">
        <v>88</v>
      </c>
      <c r="E15" s="77" t="s">
        <v>24</v>
      </c>
      <c r="F15" s="11" t="s">
        <v>147</v>
      </c>
      <c r="G15" s="56">
        <v>50000</v>
      </c>
      <c r="H15" s="56">
        <v>1854</v>
      </c>
      <c r="I15" s="56">
        <v>25</v>
      </c>
      <c r="J15" s="56">
        <v>1435</v>
      </c>
      <c r="K15" s="56">
        <v>1520</v>
      </c>
      <c r="L15" s="199">
        <v>500</v>
      </c>
      <c r="M15" s="56">
        <f t="shared" si="6"/>
        <v>5334</v>
      </c>
      <c r="N15" s="56">
        <f t="shared" si="7"/>
        <v>44666</v>
      </c>
    </row>
    <row r="16" spans="1:14" ht="39" customHeight="1" x14ac:dyDescent="0.45">
      <c r="A16" s="9">
        <v>9</v>
      </c>
      <c r="B16" s="77" t="s">
        <v>83</v>
      </c>
      <c r="C16" s="77" t="s">
        <v>178</v>
      </c>
      <c r="D16" s="77" t="s">
        <v>84</v>
      </c>
      <c r="E16" s="77" t="s">
        <v>24</v>
      </c>
      <c r="F16" s="11" t="s">
        <v>147</v>
      </c>
      <c r="G16" s="56">
        <v>45000</v>
      </c>
      <c r="H16" s="56">
        <v>1148.33</v>
      </c>
      <c r="I16" s="56">
        <v>25</v>
      </c>
      <c r="J16" s="56">
        <v>1291.5</v>
      </c>
      <c r="K16" s="56">
        <v>1368</v>
      </c>
      <c r="L16" s="199">
        <v>0</v>
      </c>
      <c r="M16" s="56">
        <f t="shared" si="6"/>
        <v>3832.83</v>
      </c>
      <c r="N16" s="56">
        <f t="shared" si="7"/>
        <v>41167.17</v>
      </c>
    </row>
    <row r="17" spans="1:14" s="53" customFormat="1" ht="39" customHeight="1" x14ac:dyDescent="0.45">
      <c r="A17" s="9">
        <v>10</v>
      </c>
      <c r="B17" s="77" t="s">
        <v>107</v>
      </c>
      <c r="C17" s="77" t="s">
        <v>184</v>
      </c>
      <c r="D17" s="77" t="s">
        <v>229</v>
      </c>
      <c r="E17" s="77" t="s">
        <v>18</v>
      </c>
      <c r="F17" s="77" t="s">
        <v>147</v>
      </c>
      <c r="G17" s="80">
        <v>45000</v>
      </c>
      <c r="H17" s="80">
        <v>1148.33</v>
      </c>
      <c r="I17" s="80">
        <v>25</v>
      </c>
      <c r="J17" s="80">
        <v>1291.5</v>
      </c>
      <c r="K17" s="80">
        <v>1368</v>
      </c>
      <c r="L17" s="199">
        <v>450</v>
      </c>
      <c r="M17" s="80">
        <f>+H17+I17+J17+K17+L17</f>
        <v>4282.83</v>
      </c>
      <c r="N17" s="80">
        <f>+G17-M17</f>
        <v>40717.17</v>
      </c>
    </row>
    <row r="18" spans="1:14" ht="39" customHeight="1" x14ac:dyDescent="0.45">
      <c r="A18" s="9">
        <v>11</v>
      </c>
      <c r="B18" s="77" t="s">
        <v>106</v>
      </c>
      <c r="C18" s="77" t="s">
        <v>165</v>
      </c>
      <c r="D18" s="77" t="s">
        <v>47</v>
      </c>
      <c r="E18" s="77" t="s">
        <v>18</v>
      </c>
      <c r="F18" s="11" t="s">
        <v>147</v>
      </c>
      <c r="G18" s="56">
        <v>45000</v>
      </c>
      <c r="H18" s="56">
        <v>1148.33</v>
      </c>
      <c r="I18" s="56">
        <v>25</v>
      </c>
      <c r="J18" s="56">
        <v>1291.5</v>
      </c>
      <c r="K18" s="56">
        <v>1368</v>
      </c>
      <c r="L18" s="199"/>
      <c r="M18" s="56">
        <f t="shared" ref="M18" si="8">+H18+I18+J18+K18+L18</f>
        <v>3832.83</v>
      </c>
      <c r="N18" s="56">
        <f t="shared" ref="N18" si="9">+G18-M18</f>
        <v>41167.17</v>
      </c>
    </row>
    <row r="19" spans="1:14" ht="39" customHeight="1" x14ac:dyDescent="0.45">
      <c r="A19" s="9">
        <v>12</v>
      </c>
      <c r="B19" s="77" t="s">
        <v>90</v>
      </c>
      <c r="C19" s="77" t="s">
        <v>165</v>
      </c>
      <c r="D19" s="77" t="s">
        <v>91</v>
      </c>
      <c r="E19" s="77" t="s">
        <v>24</v>
      </c>
      <c r="F19" s="11" t="s">
        <v>147</v>
      </c>
      <c r="G19" s="56">
        <v>40000</v>
      </c>
      <c r="H19" s="56">
        <v>442.65</v>
      </c>
      <c r="I19" s="56">
        <v>25</v>
      </c>
      <c r="J19" s="56">
        <v>1148</v>
      </c>
      <c r="K19" s="56">
        <v>1216</v>
      </c>
      <c r="L19" s="199">
        <v>0</v>
      </c>
      <c r="M19" s="56">
        <f t="shared" si="6"/>
        <v>2831.65</v>
      </c>
      <c r="N19" s="56">
        <f t="shared" si="7"/>
        <v>37168.35</v>
      </c>
    </row>
    <row r="20" spans="1:14" ht="39" customHeight="1" x14ac:dyDescent="0.45">
      <c r="A20" s="9">
        <v>13</v>
      </c>
      <c r="B20" s="77" t="s">
        <v>103</v>
      </c>
      <c r="C20" s="77" t="s">
        <v>165</v>
      </c>
      <c r="D20" s="77" t="s">
        <v>104</v>
      </c>
      <c r="E20" s="77" t="s">
        <v>18</v>
      </c>
      <c r="F20" s="11" t="s">
        <v>148</v>
      </c>
      <c r="G20" s="56">
        <v>40000</v>
      </c>
      <c r="H20" s="56">
        <v>442.65</v>
      </c>
      <c r="I20" s="56">
        <v>25</v>
      </c>
      <c r="J20" s="56">
        <v>1148</v>
      </c>
      <c r="K20" s="56">
        <v>1216</v>
      </c>
      <c r="L20" s="199">
        <v>400</v>
      </c>
      <c r="M20" s="56">
        <f t="shared" ref="M20:M21" si="10">+H20+I20+J20+K20+L20</f>
        <v>3231.65</v>
      </c>
      <c r="N20" s="56">
        <f t="shared" ref="N20:N21" si="11">+G20-M20</f>
        <v>36768.35</v>
      </c>
    </row>
    <row r="21" spans="1:14" ht="39" customHeight="1" x14ac:dyDescent="0.45">
      <c r="A21" s="9">
        <v>14</v>
      </c>
      <c r="B21" s="77" t="s">
        <v>102</v>
      </c>
      <c r="C21" s="77" t="s">
        <v>165</v>
      </c>
      <c r="D21" s="77" t="s">
        <v>94</v>
      </c>
      <c r="E21" s="77" t="s">
        <v>18</v>
      </c>
      <c r="F21" s="11" t="s">
        <v>147</v>
      </c>
      <c r="G21" s="56">
        <v>40000</v>
      </c>
      <c r="H21" s="56">
        <v>442.65</v>
      </c>
      <c r="I21" s="56">
        <v>25</v>
      </c>
      <c r="J21" s="56">
        <v>1148</v>
      </c>
      <c r="K21" s="56">
        <v>1216</v>
      </c>
      <c r="L21" s="199">
        <v>13318.25</v>
      </c>
      <c r="M21" s="56">
        <f t="shared" si="10"/>
        <v>16149.9</v>
      </c>
      <c r="N21" s="56">
        <f t="shared" si="11"/>
        <v>23850.1</v>
      </c>
    </row>
    <row r="22" spans="1:14" ht="39" customHeight="1" x14ac:dyDescent="0.45">
      <c r="A22" s="9">
        <v>15</v>
      </c>
      <c r="B22" s="77" t="s">
        <v>105</v>
      </c>
      <c r="C22" s="77" t="s">
        <v>184</v>
      </c>
      <c r="D22" s="77" t="s">
        <v>47</v>
      </c>
      <c r="E22" s="77" t="s">
        <v>18</v>
      </c>
      <c r="F22" s="11" t="s">
        <v>147</v>
      </c>
      <c r="G22" s="56">
        <v>35000</v>
      </c>
      <c r="H22" s="56">
        <v>0</v>
      </c>
      <c r="I22" s="56">
        <v>25</v>
      </c>
      <c r="J22" s="206">
        <v>1004.5</v>
      </c>
      <c r="K22" s="56">
        <v>1064</v>
      </c>
      <c r="L22" s="199">
        <v>3839.56</v>
      </c>
      <c r="M22" s="56">
        <f t="shared" si="6"/>
        <v>5933.0599999999995</v>
      </c>
      <c r="N22" s="56">
        <f t="shared" si="7"/>
        <v>29066.940000000002</v>
      </c>
    </row>
    <row r="23" spans="1:14" ht="39" customHeight="1" x14ac:dyDescent="0.45">
      <c r="A23" s="9">
        <v>16</v>
      </c>
      <c r="B23" s="77" t="s">
        <v>319</v>
      </c>
      <c r="C23" s="77" t="s">
        <v>165</v>
      </c>
      <c r="D23" s="77" t="s">
        <v>320</v>
      </c>
      <c r="E23" s="77" t="s">
        <v>18</v>
      </c>
      <c r="F23" s="11" t="s">
        <v>147</v>
      </c>
      <c r="G23" s="56">
        <v>35000</v>
      </c>
      <c r="H23" s="56">
        <v>0</v>
      </c>
      <c r="I23" s="56">
        <v>25</v>
      </c>
      <c r="J23" s="206">
        <v>1004.5</v>
      </c>
      <c r="K23" s="56">
        <v>1064</v>
      </c>
      <c r="L23" s="199">
        <v>0</v>
      </c>
      <c r="M23" s="56">
        <f>+H23+I23+J23+K23+L23</f>
        <v>2093.5</v>
      </c>
      <c r="N23" s="56">
        <f>+G23-M23</f>
        <v>32906.5</v>
      </c>
    </row>
    <row r="24" spans="1:14" ht="39" customHeight="1" x14ac:dyDescent="0.45">
      <c r="A24" s="9">
        <v>17</v>
      </c>
      <c r="B24" s="77" t="s">
        <v>109</v>
      </c>
      <c r="C24" s="77" t="s">
        <v>179</v>
      </c>
      <c r="D24" s="77" t="s">
        <v>242</v>
      </c>
      <c r="E24" s="77" t="s">
        <v>18</v>
      </c>
      <c r="F24" s="11" t="s">
        <v>147</v>
      </c>
      <c r="G24" s="56">
        <v>35000</v>
      </c>
      <c r="H24" s="56">
        <v>0</v>
      </c>
      <c r="I24" s="56">
        <v>25</v>
      </c>
      <c r="J24" s="206">
        <v>1004.5</v>
      </c>
      <c r="K24" s="56">
        <v>1064</v>
      </c>
      <c r="L24" s="199">
        <v>0</v>
      </c>
      <c r="M24" s="56">
        <f t="shared" ref="M24" si="12">+H24+I24+J24+K24+L24</f>
        <v>2093.5</v>
      </c>
      <c r="N24" s="56">
        <f t="shared" ref="N24" si="13">+G24-M24</f>
        <v>32906.5</v>
      </c>
    </row>
    <row r="25" spans="1:14" ht="39" customHeight="1" x14ac:dyDescent="0.45">
      <c r="A25" s="9">
        <v>18</v>
      </c>
      <c r="B25" s="77" t="s">
        <v>281</v>
      </c>
      <c r="C25" s="77" t="s">
        <v>165</v>
      </c>
      <c r="D25" s="77" t="s">
        <v>47</v>
      </c>
      <c r="E25" s="77" t="s">
        <v>18</v>
      </c>
      <c r="F25" s="11" t="s">
        <v>148</v>
      </c>
      <c r="G25" s="56">
        <v>30000</v>
      </c>
      <c r="H25" s="56">
        <v>0</v>
      </c>
      <c r="I25" s="56">
        <v>25</v>
      </c>
      <c r="J25" s="56">
        <v>861</v>
      </c>
      <c r="K25" s="56">
        <v>912</v>
      </c>
      <c r="L25" s="199">
        <v>0</v>
      </c>
      <c r="M25" s="56">
        <f t="shared" ref="M25:M26" si="14">+H25+I25+J25+K25+L25</f>
        <v>1798</v>
      </c>
      <c r="N25" s="56">
        <f t="shared" ref="N25:N26" si="15">+G25-M25</f>
        <v>28202</v>
      </c>
    </row>
    <row r="26" spans="1:14" ht="39" customHeight="1" x14ac:dyDescent="0.45">
      <c r="A26" s="9">
        <v>19</v>
      </c>
      <c r="B26" s="77" t="s">
        <v>93</v>
      </c>
      <c r="C26" s="77" t="s">
        <v>165</v>
      </c>
      <c r="D26" s="77" t="s">
        <v>94</v>
      </c>
      <c r="E26" s="77" t="s">
        <v>24</v>
      </c>
      <c r="F26" s="11" t="s">
        <v>147</v>
      </c>
      <c r="G26" s="56">
        <v>30000</v>
      </c>
      <c r="H26" s="56">
        <v>0</v>
      </c>
      <c r="I26" s="56">
        <v>25</v>
      </c>
      <c r="J26" s="56">
        <v>861</v>
      </c>
      <c r="K26" s="56">
        <v>912</v>
      </c>
      <c r="L26" s="199">
        <v>0</v>
      </c>
      <c r="M26" s="56">
        <f t="shared" si="14"/>
        <v>1798</v>
      </c>
      <c r="N26" s="56">
        <f t="shared" si="15"/>
        <v>28202</v>
      </c>
    </row>
    <row r="27" spans="1:14" s="53" customFormat="1" ht="39" customHeight="1" x14ac:dyDescent="0.45">
      <c r="A27" s="9">
        <v>20</v>
      </c>
      <c r="B27" s="77" t="s">
        <v>87</v>
      </c>
      <c r="C27" s="77" t="s">
        <v>165</v>
      </c>
      <c r="D27" s="77" t="s">
        <v>66</v>
      </c>
      <c r="E27" s="77" t="s">
        <v>24</v>
      </c>
      <c r="F27" s="77" t="s">
        <v>148</v>
      </c>
      <c r="G27" s="80">
        <v>27000</v>
      </c>
      <c r="H27" s="80">
        <v>0</v>
      </c>
      <c r="I27" s="80">
        <v>25</v>
      </c>
      <c r="J27" s="80">
        <v>774.9</v>
      </c>
      <c r="K27" s="80">
        <v>820.8</v>
      </c>
      <c r="L27" s="199">
        <v>0</v>
      </c>
      <c r="M27" s="80">
        <f>+H27+I27+J27+K27+L27</f>
        <v>1620.6999999999998</v>
      </c>
      <c r="N27" s="80">
        <f>+G27-M27</f>
        <v>25379.3</v>
      </c>
    </row>
    <row r="28" spans="1:14" ht="39" customHeight="1" x14ac:dyDescent="0.45">
      <c r="A28" s="9">
        <v>21</v>
      </c>
      <c r="B28" s="77" t="s">
        <v>95</v>
      </c>
      <c r="C28" s="77" t="s">
        <v>165</v>
      </c>
      <c r="D28" s="77" t="s">
        <v>94</v>
      </c>
      <c r="E28" s="77" t="s">
        <v>18</v>
      </c>
      <c r="F28" s="11" t="s">
        <v>148</v>
      </c>
      <c r="G28" s="56">
        <v>27000</v>
      </c>
      <c r="H28" s="56">
        <v>0</v>
      </c>
      <c r="I28" s="56">
        <v>25</v>
      </c>
      <c r="J28" s="56">
        <v>774.9</v>
      </c>
      <c r="K28" s="56">
        <v>820.8</v>
      </c>
      <c r="L28" s="199">
        <v>1933.95</v>
      </c>
      <c r="M28" s="56">
        <f t="shared" ref="M28:M34" si="16">+H28+I28+J28+K28+L28</f>
        <v>3554.6499999999996</v>
      </c>
      <c r="N28" s="56">
        <f t="shared" ref="N28:N34" si="17">+G28-M28</f>
        <v>23445.35</v>
      </c>
    </row>
    <row r="29" spans="1:14" ht="39" customHeight="1" x14ac:dyDescent="0.45">
      <c r="A29" s="9">
        <v>22</v>
      </c>
      <c r="B29" s="77" t="s">
        <v>97</v>
      </c>
      <c r="C29" s="77" t="s">
        <v>165</v>
      </c>
      <c r="D29" s="77" t="s">
        <v>94</v>
      </c>
      <c r="E29" s="77" t="s">
        <v>18</v>
      </c>
      <c r="F29" s="11" t="s">
        <v>148</v>
      </c>
      <c r="G29" s="56">
        <v>27000</v>
      </c>
      <c r="H29" s="56">
        <v>0</v>
      </c>
      <c r="I29" s="56">
        <v>25</v>
      </c>
      <c r="J29" s="56">
        <v>774.9</v>
      </c>
      <c r="K29" s="56">
        <v>820.8</v>
      </c>
      <c r="L29" s="199">
        <v>0</v>
      </c>
      <c r="M29" s="56">
        <f t="shared" si="16"/>
        <v>1620.6999999999998</v>
      </c>
      <c r="N29" s="56">
        <f t="shared" si="17"/>
        <v>25379.3</v>
      </c>
    </row>
    <row r="30" spans="1:14" ht="39" customHeight="1" x14ac:dyDescent="0.45">
      <c r="A30" s="9">
        <v>23</v>
      </c>
      <c r="B30" s="77" t="s">
        <v>96</v>
      </c>
      <c r="C30" s="77" t="s">
        <v>165</v>
      </c>
      <c r="D30" s="77" t="s">
        <v>94</v>
      </c>
      <c r="E30" s="77" t="s">
        <v>18</v>
      </c>
      <c r="F30" s="11" t="s">
        <v>148</v>
      </c>
      <c r="G30" s="56">
        <v>27000</v>
      </c>
      <c r="H30" s="56">
        <v>0</v>
      </c>
      <c r="I30" s="56">
        <v>25</v>
      </c>
      <c r="J30" s="56">
        <v>774.9</v>
      </c>
      <c r="K30" s="56">
        <v>820.8</v>
      </c>
      <c r="L30" s="199">
        <v>0</v>
      </c>
      <c r="M30" s="56">
        <f t="shared" si="16"/>
        <v>1620.6999999999998</v>
      </c>
      <c r="N30" s="56">
        <f t="shared" si="17"/>
        <v>25379.3</v>
      </c>
    </row>
    <row r="31" spans="1:14" ht="39" customHeight="1" x14ac:dyDescent="0.45">
      <c r="A31" s="9">
        <v>24</v>
      </c>
      <c r="B31" s="77" t="s">
        <v>99</v>
      </c>
      <c r="C31" s="77" t="s">
        <v>165</v>
      </c>
      <c r="D31" s="77" t="s">
        <v>94</v>
      </c>
      <c r="E31" s="77" t="s">
        <v>18</v>
      </c>
      <c r="F31" s="11" t="s">
        <v>148</v>
      </c>
      <c r="G31" s="56">
        <v>27000</v>
      </c>
      <c r="H31" s="56">
        <v>0</v>
      </c>
      <c r="I31" s="56">
        <v>25</v>
      </c>
      <c r="J31" s="56">
        <v>774.9</v>
      </c>
      <c r="K31" s="56">
        <v>820.8</v>
      </c>
      <c r="L31" s="199">
        <v>1919.78</v>
      </c>
      <c r="M31" s="56">
        <f t="shared" si="16"/>
        <v>3540.4799999999996</v>
      </c>
      <c r="N31" s="56">
        <f t="shared" si="17"/>
        <v>23459.52</v>
      </c>
    </row>
    <row r="32" spans="1:14" ht="39" customHeight="1" x14ac:dyDescent="0.45">
      <c r="A32" s="9">
        <v>25</v>
      </c>
      <c r="B32" s="77" t="s">
        <v>78</v>
      </c>
      <c r="C32" s="77" t="s">
        <v>165</v>
      </c>
      <c r="D32" s="77" t="s">
        <v>94</v>
      </c>
      <c r="E32" s="77" t="s">
        <v>18</v>
      </c>
      <c r="F32" s="11" t="s">
        <v>148</v>
      </c>
      <c r="G32" s="56">
        <v>27000</v>
      </c>
      <c r="H32" s="56">
        <v>0</v>
      </c>
      <c r="I32" s="56">
        <v>25</v>
      </c>
      <c r="J32" s="56">
        <v>774.9</v>
      </c>
      <c r="K32" s="56">
        <v>820.8</v>
      </c>
      <c r="L32" s="199">
        <v>0</v>
      </c>
      <c r="M32" s="56">
        <f t="shared" si="16"/>
        <v>1620.6999999999998</v>
      </c>
      <c r="N32" s="56">
        <f t="shared" si="17"/>
        <v>25379.3</v>
      </c>
    </row>
    <row r="33" spans="1:14" ht="39" customHeight="1" x14ac:dyDescent="0.45">
      <c r="A33" s="9">
        <v>26</v>
      </c>
      <c r="B33" s="77" t="s">
        <v>98</v>
      </c>
      <c r="C33" s="77" t="s">
        <v>165</v>
      </c>
      <c r="D33" s="77" t="s">
        <v>94</v>
      </c>
      <c r="E33" s="77" t="s">
        <v>18</v>
      </c>
      <c r="F33" s="11" t="s">
        <v>148</v>
      </c>
      <c r="G33" s="56">
        <v>27000</v>
      </c>
      <c r="H33" s="56">
        <v>0</v>
      </c>
      <c r="I33" s="56">
        <v>25</v>
      </c>
      <c r="J33" s="56">
        <v>774.9</v>
      </c>
      <c r="K33" s="56">
        <v>820.8</v>
      </c>
      <c r="L33" s="199">
        <v>0</v>
      </c>
      <c r="M33" s="56">
        <f t="shared" si="16"/>
        <v>1620.6999999999998</v>
      </c>
      <c r="N33" s="56">
        <f t="shared" si="17"/>
        <v>25379.3</v>
      </c>
    </row>
    <row r="34" spans="1:14" ht="39" customHeight="1" x14ac:dyDescent="0.45">
      <c r="A34" s="9">
        <v>27</v>
      </c>
      <c r="B34" s="77" t="s">
        <v>100</v>
      </c>
      <c r="C34" s="77" t="s">
        <v>165</v>
      </c>
      <c r="D34" s="77" t="s">
        <v>94</v>
      </c>
      <c r="E34" s="77" t="s">
        <v>18</v>
      </c>
      <c r="F34" s="11" t="s">
        <v>148</v>
      </c>
      <c r="G34" s="56">
        <v>27000</v>
      </c>
      <c r="H34" s="56">
        <v>0</v>
      </c>
      <c r="I34" s="56">
        <v>25</v>
      </c>
      <c r="J34" s="56">
        <v>774.9</v>
      </c>
      <c r="K34" s="56">
        <v>820.8</v>
      </c>
      <c r="L34" s="199">
        <v>0</v>
      </c>
      <c r="M34" s="56">
        <f t="shared" si="16"/>
        <v>1620.6999999999998</v>
      </c>
      <c r="N34" s="56">
        <f t="shared" si="17"/>
        <v>25379.3</v>
      </c>
    </row>
    <row r="35" spans="1:14" ht="39" customHeight="1" x14ac:dyDescent="0.45">
      <c r="A35" s="9">
        <v>28</v>
      </c>
      <c r="B35" s="77" t="s">
        <v>403</v>
      </c>
      <c r="C35" s="77" t="s">
        <v>165</v>
      </c>
      <c r="D35" s="77" t="s">
        <v>94</v>
      </c>
      <c r="E35" s="77" t="s">
        <v>18</v>
      </c>
      <c r="F35" s="11" t="s">
        <v>148</v>
      </c>
      <c r="G35" s="56">
        <v>27000</v>
      </c>
      <c r="H35" s="56" t="s">
        <v>404</v>
      </c>
      <c r="I35" s="56">
        <v>25</v>
      </c>
      <c r="J35" s="56">
        <v>774.9</v>
      </c>
      <c r="K35" s="56">
        <v>820</v>
      </c>
      <c r="L35" s="199" t="s">
        <v>402</v>
      </c>
      <c r="M35" s="56">
        <v>1620.7</v>
      </c>
      <c r="N35" s="56">
        <v>25379.3</v>
      </c>
    </row>
    <row r="36" spans="1:14" ht="39" customHeight="1" x14ac:dyDescent="0.45">
      <c r="A36" s="9">
        <v>29</v>
      </c>
      <c r="B36" s="77" t="s">
        <v>346</v>
      </c>
      <c r="C36" s="77" t="s">
        <v>165</v>
      </c>
      <c r="D36" s="77" t="s">
        <v>94</v>
      </c>
      <c r="E36" s="77" t="s">
        <v>18</v>
      </c>
      <c r="F36" s="11" t="s">
        <v>148</v>
      </c>
      <c r="G36" s="56">
        <v>27000</v>
      </c>
      <c r="H36" s="56">
        <v>0</v>
      </c>
      <c r="I36" s="56">
        <v>25</v>
      </c>
      <c r="J36" s="56">
        <v>774.9</v>
      </c>
      <c r="K36" s="56">
        <v>820.8</v>
      </c>
      <c r="L36" s="199">
        <v>0</v>
      </c>
      <c r="M36" s="56">
        <f t="shared" ref="M36:M37" si="18">+H36+I36+J36+K36+L36</f>
        <v>1620.6999999999998</v>
      </c>
      <c r="N36" s="56">
        <f t="shared" ref="N36:N37" si="19">+G36-M36</f>
        <v>25379.3</v>
      </c>
    </row>
    <row r="37" spans="1:14" ht="39" customHeight="1" x14ac:dyDescent="0.45">
      <c r="A37" s="9">
        <v>30</v>
      </c>
      <c r="B37" s="11" t="s">
        <v>80</v>
      </c>
      <c r="C37" s="11" t="s">
        <v>165</v>
      </c>
      <c r="D37" s="11" t="s">
        <v>229</v>
      </c>
      <c r="E37" s="11" t="s">
        <v>18</v>
      </c>
      <c r="F37" s="11" t="s">
        <v>148</v>
      </c>
      <c r="G37" s="56">
        <v>27000</v>
      </c>
      <c r="H37" s="56">
        <v>0</v>
      </c>
      <c r="I37" s="56">
        <v>25</v>
      </c>
      <c r="J37" s="56">
        <v>774.9</v>
      </c>
      <c r="K37" s="56">
        <v>820.8</v>
      </c>
      <c r="L37" s="198">
        <v>0</v>
      </c>
      <c r="M37" s="56">
        <f t="shared" si="18"/>
        <v>1620.6999999999998</v>
      </c>
      <c r="N37" s="56">
        <f t="shared" si="19"/>
        <v>25379.3</v>
      </c>
    </row>
    <row r="38" spans="1:14" s="53" customFormat="1" ht="39" customHeight="1" x14ac:dyDescent="0.45">
      <c r="A38" s="9">
        <v>31</v>
      </c>
      <c r="B38" s="77" t="s">
        <v>244</v>
      </c>
      <c r="C38" s="77" t="s">
        <v>165</v>
      </c>
      <c r="D38" s="77" t="s">
        <v>242</v>
      </c>
      <c r="E38" s="77" t="s">
        <v>18</v>
      </c>
      <c r="F38" s="77" t="s">
        <v>148</v>
      </c>
      <c r="G38" s="80">
        <v>25000</v>
      </c>
      <c r="H38" s="80">
        <v>0</v>
      </c>
      <c r="I38" s="80">
        <v>25</v>
      </c>
      <c r="J38" s="80">
        <v>717.5</v>
      </c>
      <c r="K38" s="80">
        <v>760</v>
      </c>
      <c r="L38" s="199">
        <v>0</v>
      </c>
      <c r="M38" s="80">
        <f>+H38+I38+J38+K38+L38</f>
        <v>1502.5</v>
      </c>
      <c r="N38" s="80">
        <f>+G38-M38</f>
        <v>23497.5</v>
      </c>
    </row>
    <row r="39" spans="1:14" ht="39" customHeight="1" x14ac:dyDescent="0.45">
      <c r="A39" s="9">
        <v>32</v>
      </c>
      <c r="B39" s="77" t="s">
        <v>201</v>
      </c>
      <c r="C39" s="77" t="s">
        <v>165</v>
      </c>
      <c r="D39" s="77" t="s">
        <v>41</v>
      </c>
      <c r="E39" s="77" t="s">
        <v>18</v>
      </c>
      <c r="F39" s="11" t="s">
        <v>147</v>
      </c>
      <c r="G39" s="56">
        <v>22000</v>
      </c>
      <c r="H39" s="56">
        <v>0</v>
      </c>
      <c r="I39" s="56">
        <v>25</v>
      </c>
      <c r="J39" s="56">
        <v>631.4</v>
      </c>
      <c r="K39" s="56">
        <v>668.8</v>
      </c>
      <c r="L39" s="199">
        <v>0</v>
      </c>
      <c r="M39" s="56">
        <f t="shared" si="6"/>
        <v>1325.1999999999998</v>
      </c>
      <c r="N39" s="56">
        <f t="shared" si="7"/>
        <v>20674.8</v>
      </c>
    </row>
    <row r="40" spans="1:14" ht="39" customHeight="1" x14ac:dyDescent="0.45">
      <c r="A40" s="9">
        <v>33</v>
      </c>
      <c r="B40" s="77" t="s">
        <v>399</v>
      </c>
      <c r="C40" s="77" t="s">
        <v>165</v>
      </c>
      <c r="D40" s="77" t="s">
        <v>400</v>
      </c>
      <c r="E40" s="77" t="s">
        <v>18</v>
      </c>
      <c r="F40" s="11" t="s">
        <v>147</v>
      </c>
      <c r="G40" s="56">
        <v>20000</v>
      </c>
      <c r="H40" s="56" t="s">
        <v>401</v>
      </c>
      <c r="I40" s="56">
        <v>25</v>
      </c>
      <c r="J40" s="56">
        <v>574</v>
      </c>
      <c r="K40" s="56">
        <v>608.79999999999995</v>
      </c>
      <c r="L40" s="199" t="s">
        <v>402</v>
      </c>
      <c r="M40" s="56">
        <v>1207</v>
      </c>
      <c r="N40" s="56">
        <v>18793</v>
      </c>
    </row>
    <row r="41" spans="1:14" ht="39" customHeight="1" x14ac:dyDescent="0.45">
      <c r="A41" s="9">
        <v>34</v>
      </c>
      <c r="B41" s="77" t="s">
        <v>108</v>
      </c>
      <c r="C41" s="77" t="s">
        <v>165</v>
      </c>
      <c r="D41" s="77" t="s">
        <v>79</v>
      </c>
      <c r="E41" s="77" t="s">
        <v>18</v>
      </c>
      <c r="F41" s="11" t="s">
        <v>147</v>
      </c>
      <c r="G41" s="56">
        <v>20000</v>
      </c>
      <c r="H41" s="56">
        <v>0</v>
      </c>
      <c r="I41" s="56">
        <v>25</v>
      </c>
      <c r="J41" s="206">
        <v>574</v>
      </c>
      <c r="K41" s="56">
        <v>608</v>
      </c>
      <c r="L41" s="198">
        <v>0</v>
      </c>
      <c r="M41" s="56">
        <f t="shared" ref="M41:M42" si="20">+H41+I41+J41+K41+L41</f>
        <v>1207</v>
      </c>
      <c r="N41" s="56">
        <f t="shared" ref="N41:N43" si="21">+G41-M41</f>
        <v>18793</v>
      </c>
    </row>
    <row r="42" spans="1:14" ht="39" customHeight="1" x14ac:dyDescent="0.45">
      <c r="A42" s="9">
        <v>35</v>
      </c>
      <c r="B42" s="77" t="s">
        <v>219</v>
      </c>
      <c r="C42" s="77" t="s">
        <v>165</v>
      </c>
      <c r="D42" s="77" t="s">
        <v>79</v>
      </c>
      <c r="E42" s="77" t="s">
        <v>18</v>
      </c>
      <c r="F42" s="11" t="s">
        <v>147</v>
      </c>
      <c r="G42" s="56">
        <v>20000</v>
      </c>
      <c r="H42" s="56">
        <v>0</v>
      </c>
      <c r="I42" s="56">
        <v>25</v>
      </c>
      <c r="J42" s="206">
        <v>574</v>
      </c>
      <c r="K42" s="56">
        <v>608</v>
      </c>
      <c r="L42" s="198">
        <v>0</v>
      </c>
      <c r="M42" s="56">
        <f t="shared" si="20"/>
        <v>1207</v>
      </c>
      <c r="N42" s="56">
        <f t="shared" si="21"/>
        <v>18793</v>
      </c>
    </row>
    <row r="43" spans="1:14" ht="39" customHeight="1" x14ac:dyDescent="0.45">
      <c r="A43" s="9">
        <v>36</v>
      </c>
      <c r="B43" s="77" t="s">
        <v>344</v>
      </c>
      <c r="C43" s="77" t="s">
        <v>165</v>
      </c>
      <c r="D43" s="77" t="s">
        <v>79</v>
      </c>
      <c r="E43" s="77" t="s">
        <v>18</v>
      </c>
      <c r="F43" s="11" t="s">
        <v>147</v>
      </c>
      <c r="G43" s="56">
        <v>18000</v>
      </c>
      <c r="H43" s="56">
        <v>0</v>
      </c>
      <c r="I43" s="56">
        <v>25</v>
      </c>
      <c r="J43" s="206">
        <v>516.6</v>
      </c>
      <c r="K43" s="56">
        <v>547.20000000000005</v>
      </c>
      <c r="L43" s="198">
        <v>0</v>
      </c>
      <c r="M43" s="56">
        <f t="shared" ref="M43" si="22">+H43+I43+J43+K43+L43</f>
        <v>1088.8000000000002</v>
      </c>
      <c r="N43" s="56">
        <f t="shared" si="21"/>
        <v>16911.2</v>
      </c>
    </row>
    <row r="44" spans="1:14" ht="39" customHeight="1" x14ac:dyDescent="0.45">
      <c r="A44" s="9">
        <v>37</v>
      </c>
      <c r="B44" s="77" t="s">
        <v>345</v>
      </c>
      <c r="C44" s="77" t="s">
        <v>165</v>
      </c>
      <c r="D44" s="77" t="s">
        <v>79</v>
      </c>
      <c r="E44" s="77" t="s">
        <v>18</v>
      </c>
      <c r="F44" s="11" t="s">
        <v>147</v>
      </c>
      <c r="G44" s="56">
        <v>18000</v>
      </c>
      <c r="H44" s="56">
        <v>0</v>
      </c>
      <c r="I44" s="56">
        <v>25</v>
      </c>
      <c r="J44" s="206">
        <v>516.6</v>
      </c>
      <c r="K44" s="56">
        <v>547.20000000000005</v>
      </c>
      <c r="L44" s="198">
        <v>0</v>
      </c>
      <c r="M44" s="56">
        <f t="shared" ref="M44" si="23">+H44+I44+J44+K44+L44</f>
        <v>1088.8000000000002</v>
      </c>
      <c r="N44" s="56">
        <f t="shared" ref="N44" si="24">+G44-M44</f>
        <v>16911.2</v>
      </c>
    </row>
    <row r="45" spans="1:14" ht="39" customHeight="1" x14ac:dyDescent="0.45">
      <c r="A45" s="9">
        <v>38</v>
      </c>
      <c r="B45" s="77" t="s">
        <v>200</v>
      </c>
      <c r="C45" s="77" t="s">
        <v>165</v>
      </c>
      <c r="D45" s="77" t="s">
        <v>79</v>
      </c>
      <c r="E45" s="77" t="s">
        <v>18</v>
      </c>
      <c r="F45" s="11" t="s">
        <v>147</v>
      </c>
      <c r="G45" s="56">
        <v>13200</v>
      </c>
      <c r="H45" s="56">
        <v>0</v>
      </c>
      <c r="I45" s="56">
        <v>25</v>
      </c>
      <c r="J45" s="56">
        <v>378.84</v>
      </c>
      <c r="K45" s="56">
        <v>401.28</v>
      </c>
      <c r="L45" s="198">
        <v>0</v>
      </c>
      <c r="M45" s="56">
        <f t="shared" si="6"/>
        <v>805.11999999999989</v>
      </c>
      <c r="N45" s="56">
        <f t="shared" si="7"/>
        <v>12394.880000000001</v>
      </c>
    </row>
    <row r="46" spans="1:14" ht="39" customHeight="1" x14ac:dyDescent="0.45">
      <c r="A46" s="9">
        <v>39</v>
      </c>
      <c r="B46" s="77" t="s">
        <v>101</v>
      </c>
      <c r="C46" s="77" t="s">
        <v>165</v>
      </c>
      <c r="D46" s="77" t="s">
        <v>79</v>
      </c>
      <c r="E46" s="77" t="s">
        <v>18</v>
      </c>
      <c r="F46" s="11" t="s">
        <v>147</v>
      </c>
      <c r="G46" s="56">
        <v>13200</v>
      </c>
      <c r="H46" s="56">
        <v>0</v>
      </c>
      <c r="I46" s="56">
        <v>25</v>
      </c>
      <c r="J46" s="56">
        <v>378.84</v>
      </c>
      <c r="K46" s="56">
        <v>401.28</v>
      </c>
      <c r="L46" s="198">
        <v>0</v>
      </c>
      <c r="M46" s="56">
        <f t="shared" ref="M46" si="25">+H46+I46+J46+K46+L46</f>
        <v>805.11999999999989</v>
      </c>
      <c r="N46" s="56">
        <f t="shared" ref="N46" si="26">+G46-M46</f>
        <v>12394.880000000001</v>
      </c>
    </row>
    <row r="47" spans="1:14" ht="28.5" customHeight="1" x14ac:dyDescent="0.45">
      <c r="A47" s="259" t="s">
        <v>150</v>
      </c>
      <c r="B47" s="259"/>
      <c r="C47" s="259"/>
      <c r="D47" s="259"/>
      <c r="E47" s="259"/>
      <c r="F47" s="259"/>
      <c r="G47" s="63">
        <f t="shared" ref="G47:N47" si="27">SUM(G8:G46)</f>
        <v>1411400</v>
      </c>
      <c r="H47" s="57">
        <f t="shared" si="27"/>
        <v>42418.30000000001</v>
      </c>
      <c r="I47" s="63">
        <f t="shared" si="27"/>
        <v>975</v>
      </c>
      <c r="J47" s="57">
        <f t="shared" si="27"/>
        <v>40507.180000000008</v>
      </c>
      <c r="K47" s="57">
        <f t="shared" si="27"/>
        <v>42906.560000000012</v>
      </c>
      <c r="L47" s="57">
        <f>SUM(L8:L46)</f>
        <v>35684.910000000003</v>
      </c>
      <c r="M47" s="57">
        <f t="shared" si="27"/>
        <v>162491.95000000007</v>
      </c>
      <c r="N47" s="57">
        <f t="shared" si="27"/>
        <v>1248908.0499999998</v>
      </c>
    </row>
    <row r="48" spans="1:14" ht="28.5" customHeight="1" x14ac:dyDescent="0.45">
      <c r="A48" s="45"/>
      <c r="B48" s="45"/>
      <c r="C48" s="45"/>
      <c r="D48" s="45"/>
      <c r="E48" s="45"/>
      <c r="F48" s="45"/>
      <c r="G48" s="156"/>
      <c r="H48" s="157"/>
      <c r="I48" s="156"/>
      <c r="J48" s="157"/>
      <c r="K48" s="157"/>
      <c r="L48" s="157"/>
      <c r="M48" s="157"/>
      <c r="N48" s="157"/>
    </row>
    <row r="49" spans="1:14" ht="28.5" customHeight="1" x14ac:dyDescent="0.45">
      <c r="A49" s="45"/>
      <c r="B49" s="45"/>
      <c r="C49" s="45"/>
      <c r="D49" s="45"/>
      <c r="E49" s="45"/>
      <c r="F49" s="45"/>
      <c r="G49" s="156"/>
      <c r="H49" s="157"/>
      <c r="I49" s="156"/>
      <c r="J49" s="157"/>
      <c r="K49" s="157"/>
      <c r="L49" s="157"/>
      <c r="M49" s="157"/>
      <c r="N49" s="157"/>
    </row>
    <row r="50" spans="1:14" ht="28.5" customHeight="1" x14ac:dyDescent="0.45">
      <c r="A50" s="45"/>
      <c r="B50" s="45"/>
      <c r="C50" s="45"/>
      <c r="D50" s="45"/>
      <c r="E50" s="205"/>
      <c r="F50" s="45"/>
      <c r="G50" s="117"/>
      <c r="H50" s="112"/>
      <c r="I50" s="117"/>
      <c r="J50" s="112"/>
      <c r="K50" s="112"/>
      <c r="L50" s="112"/>
      <c r="M50" s="112"/>
      <c r="N50" s="112"/>
    </row>
    <row r="51" spans="1:14" ht="39" customHeight="1" x14ac:dyDescent="0.6">
      <c r="A51" s="18"/>
      <c r="B51" s="108" t="s">
        <v>75</v>
      </c>
      <c r="C51" s="107"/>
      <c r="D51" s="107"/>
      <c r="E51" s="107"/>
      <c r="F51" s="107"/>
      <c r="G51" s="118"/>
      <c r="H51" s="124" t="s">
        <v>76</v>
      </c>
      <c r="I51" s="197"/>
      <c r="J51" s="124"/>
      <c r="K51" s="103"/>
      <c r="L51" s="119"/>
      <c r="M51" s="119"/>
      <c r="N51" s="119"/>
    </row>
    <row r="52" spans="1:14" ht="30" customHeight="1" x14ac:dyDescent="0.6">
      <c r="A52" s="18"/>
      <c r="B52" s="107" t="s">
        <v>152</v>
      </c>
      <c r="C52" s="107"/>
      <c r="D52" s="107"/>
      <c r="E52" s="107"/>
      <c r="F52" s="107"/>
      <c r="G52" s="118"/>
      <c r="H52" s="113" t="s">
        <v>77</v>
      </c>
      <c r="I52" s="118"/>
      <c r="J52" s="125"/>
      <c r="K52" s="126"/>
      <c r="L52" s="119"/>
      <c r="M52" s="119"/>
      <c r="N52" s="119"/>
    </row>
    <row r="53" spans="1:14" ht="39" customHeight="1" x14ac:dyDescent="0.5">
      <c r="A53" s="18"/>
      <c r="B53" s="17"/>
      <c r="C53" s="89"/>
      <c r="D53" s="89"/>
      <c r="E53" s="89"/>
      <c r="F53" s="89"/>
      <c r="G53" s="119"/>
      <c r="H53" s="114"/>
      <c r="I53" s="119"/>
      <c r="J53" s="114"/>
      <c r="K53" s="119"/>
      <c r="L53" s="119"/>
      <c r="M53" s="119"/>
      <c r="N53" s="119"/>
    </row>
    <row r="54" spans="1:14" ht="39" customHeight="1" x14ac:dyDescent="0.5">
      <c r="A54" s="18"/>
      <c r="B54" s="17"/>
      <c r="C54" s="89"/>
      <c r="D54" s="89"/>
      <c r="E54" s="207"/>
      <c r="F54" s="89"/>
      <c r="G54" s="119"/>
      <c r="H54" s="119"/>
      <c r="I54" s="119"/>
      <c r="J54" s="119"/>
      <c r="K54" s="119"/>
      <c r="L54" s="119"/>
      <c r="N54" s="119"/>
    </row>
    <row r="55" spans="1:14" ht="39" customHeight="1" x14ac:dyDescent="0.45">
      <c r="A55" s="18"/>
      <c r="B55" s="17"/>
      <c r="C55" s="17"/>
      <c r="D55" s="17"/>
      <c r="E55" s="17"/>
      <c r="F55" s="17"/>
      <c r="G55" s="117"/>
      <c r="H55" s="117"/>
      <c r="I55" s="117"/>
      <c r="J55" s="117"/>
      <c r="K55" s="117"/>
      <c r="L55" s="117"/>
      <c r="M55" s="117"/>
      <c r="N55" s="120"/>
    </row>
    <row r="56" spans="1:14" ht="39" customHeight="1" x14ac:dyDescent="0.4">
      <c r="A56" s="14"/>
      <c r="B56" s="28"/>
      <c r="C56" s="28"/>
      <c r="D56" s="28"/>
      <c r="E56" s="28"/>
      <c r="F56" s="28"/>
      <c r="G56" s="120"/>
      <c r="H56" s="120"/>
      <c r="I56" s="120"/>
      <c r="J56" s="120"/>
      <c r="K56" s="120"/>
      <c r="L56" s="120"/>
      <c r="M56" s="120"/>
      <c r="N56" s="120"/>
    </row>
    <row r="57" spans="1:14" ht="39" customHeight="1" x14ac:dyDescent="0.4">
      <c r="A57" s="14"/>
      <c r="B57" s="28"/>
      <c r="C57" s="28"/>
      <c r="D57" s="28"/>
      <c r="E57" s="28"/>
      <c r="F57" s="28"/>
      <c r="G57" s="120"/>
      <c r="H57" s="120"/>
      <c r="I57" s="120"/>
      <c r="J57" s="120"/>
      <c r="K57" s="120"/>
      <c r="L57" s="120"/>
      <c r="M57" s="120"/>
      <c r="N57" s="120"/>
    </row>
    <row r="58" spans="1:14" ht="39" customHeight="1" x14ac:dyDescent="0.45">
      <c r="A58" s="30"/>
      <c r="B58" s="31"/>
      <c r="C58" s="31"/>
      <c r="D58" s="31"/>
      <c r="E58" s="31"/>
      <c r="F58" s="31"/>
      <c r="G58" s="121"/>
      <c r="H58" s="60"/>
      <c r="I58" s="121"/>
      <c r="J58" s="60"/>
      <c r="K58" s="60"/>
      <c r="L58" s="127"/>
      <c r="M58" s="127"/>
      <c r="N58" s="127"/>
    </row>
    <row r="59" spans="1:14" ht="39" customHeight="1" x14ac:dyDescent="0.45">
      <c r="A59" s="25"/>
      <c r="B59" s="31"/>
      <c r="C59" s="31"/>
      <c r="D59" s="31"/>
      <c r="E59" s="31"/>
      <c r="F59" s="31"/>
      <c r="G59" s="122"/>
      <c r="H59" s="61"/>
      <c r="I59" s="122"/>
      <c r="J59" s="61"/>
      <c r="K59" s="61"/>
      <c r="L59" s="127"/>
      <c r="M59" s="127"/>
      <c r="N59" s="127"/>
    </row>
    <row r="60" spans="1:14" ht="39" customHeight="1" x14ac:dyDescent="0.45">
      <c r="A60" s="25"/>
      <c r="B60" s="31"/>
      <c r="C60" s="31"/>
      <c r="D60" s="31"/>
      <c r="E60" s="31"/>
      <c r="F60" s="31"/>
      <c r="G60" s="122"/>
      <c r="H60" s="61"/>
      <c r="I60" s="122"/>
      <c r="J60" s="61"/>
      <c r="K60" s="61"/>
      <c r="L60" s="127"/>
      <c r="M60" s="127"/>
      <c r="N60" s="127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3"/>
  <sheetViews>
    <sheetView zoomScale="85" zoomScaleNormal="85" workbookViewId="0">
      <selection activeCell="C19" sqref="C19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7.8554687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28"/>
    </row>
    <row r="2" spans="1:14" ht="27" x14ac:dyDescent="0.25">
      <c r="A2" s="2"/>
      <c r="B2" s="2"/>
      <c r="C2" s="2"/>
      <c r="D2" s="2"/>
      <c r="E2" s="2"/>
      <c r="F2" s="2"/>
      <c r="G2" s="116"/>
      <c r="H2" s="54"/>
      <c r="I2" s="116"/>
      <c r="J2" s="54"/>
      <c r="K2" s="54"/>
      <c r="L2" s="54"/>
      <c r="M2" s="54"/>
      <c r="N2" s="54"/>
    </row>
    <row r="3" spans="1:14" ht="27" x14ac:dyDescent="0.2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27" x14ac:dyDescent="0.25">
      <c r="A4" s="255" t="s">
        <v>417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7" x14ac:dyDescent="0.25">
      <c r="A5" s="253" t="s">
        <v>418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ht="18.75" x14ac:dyDescent="0.4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146</v>
      </c>
      <c r="G7" s="129" t="s">
        <v>149</v>
      </c>
      <c r="H7" s="130" t="s">
        <v>6</v>
      </c>
      <c r="I7" s="55" t="s">
        <v>7</v>
      </c>
      <c r="J7" s="130" t="s">
        <v>8</v>
      </c>
      <c r="K7" s="129" t="s">
        <v>9</v>
      </c>
      <c r="L7" s="129" t="s">
        <v>10</v>
      </c>
      <c r="M7" s="129" t="s">
        <v>11</v>
      </c>
      <c r="N7" s="130" t="s">
        <v>12</v>
      </c>
    </row>
    <row r="8" spans="1:14" ht="22.5" x14ac:dyDescent="0.45">
      <c r="A8" s="9">
        <v>1</v>
      </c>
      <c r="B8" s="246" t="s">
        <v>419</v>
      </c>
      <c r="C8" s="77" t="s">
        <v>369</v>
      </c>
      <c r="D8" s="77" t="s">
        <v>420</v>
      </c>
      <c r="E8" s="77" t="s">
        <v>376</v>
      </c>
      <c r="F8" s="11" t="s">
        <v>148</v>
      </c>
      <c r="G8" s="56">
        <v>15000</v>
      </c>
      <c r="H8" s="56">
        <v>0</v>
      </c>
      <c r="I8" s="56">
        <v>25</v>
      </c>
      <c r="J8" s="56">
        <v>430.5</v>
      </c>
      <c r="K8" s="56">
        <v>456</v>
      </c>
      <c r="L8" s="199">
        <v>1148.33</v>
      </c>
      <c r="M8" s="56">
        <f>SUM(I8:L8)</f>
        <v>2059.83</v>
      </c>
      <c r="N8" s="56">
        <f>G8-M8</f>
        <v>12940.17</v>
      </c>
    </row>
    <row r="9" spans="1:14" ht="22.5" x14ac:dyDescent="0.45">
      <c r="A9" s="9">
        <v>2</v>
      </c>
      <c r="B9" s="246" t="s">
        <v>276</v>
      </c>
      <c r="C9" s="77" t="s">
        <v>386</v>
      </c>
      <c r="D9" s="77" t="s">
        <v>377</v>
      </c>
      <c r="E9" s="77" t="s">
        <v>376</v>
      </c>
      <c r="F9" s="11" t="s">
        <v>378</v>
      </c>
      <c r="G9" s="56">
        <v>10000</v>
      </c>
      <c r="H9" s="56">
        <v>0</v>
      </c>
      <c r="I9" s="56">
        <v>25</v>
      </c>
      <c r="J9" s="56">
        <v>287</v>
      </c>
      <c r="K9" s="56">
        <v>304</v>
      </c>
      <c r="L9" s="199">
        <v>1148.33</v>
      </c>
      <c r="M9" s="56">
        <v>1764.33</v>
      </c>
      <c r="N9" s="56">
        <v>8235.67</v>
      </c>
    </row>
    <row r="10" spans="1:14" ht="22.5" x14ac:dyDescent="0.45">
      <c r="A10" s="9">
        <v>3</v>
      </c>
      <c r="B10" s="246" t="s">
        <v>405</v>
      </c>
      <c r="C10" s="77" t="s">
        <v>184</v>
      </c>
      <c r="D10" s="77" t="s">
        <v>313</v>
      </c>
      <c r="E10" s="77" t="s">
        <v>376</v>
      </c>
      <c r="F10" s="11" t="s">
        <v>378</v>
      </c>
      <c r="G10" s="56">
        <v>10000</v>
      </c>
      <c r="H10" s="56">
        <v>0</v>
      </c>
      <c r="I10" s="56">
        <v>25</v>
      </c>
      <c r="J10" s="56">
        <v>287</v>
      </c>
      <c r="K10" s="56">
        <v>304</v>
      </c>
      <c r="L10" s="199">
        <v>1411.33</v>
      </c>
      <c r="M10" s="56">
        <f>SUM(I10:L10)</f>
        <v>2027.33</v>
      </c>
      <c r="N10" s="56">
        <f>G10-M10</f>
        <v>7972.67</v>
      </c>
    </row>
    <row r="11" spans="1:14" ht="22.5" x14ac:dyDescent="0.45">
      <c r="A11" s="9">
        <v>4</v>
      </c>
      <c r="B11" s="246" t="s">
        <v>383</v>
      </c>
      <c r="C11" s="77" t="s">
        <v>384</v>
      </c>
      <c r="D11" s="77" t="s">
        <v>375</v>
      </c>
      <c r="E11" s="77" t="s">
        <v>376</v>
      </c>
      <c r="F11" s="11" t="s">
        <v>380</v>
      </c>
      <c r="G11" s="56">
        <v>10000</v>
      </c>
      <c r="H11" s="56">
        <v>0</v>
      </c>
      <c r="I11" s="56">
        <v>25</v>
      </c>
      <c r="J11" s="56">
        <v>287</v>
      </c>
      <c r="K11" s="56">
        <v>304</v>
      </c>
      <c r="L11" s="199">
        <v>1148.33</v>
      </c>
      <c r="M11" s="56">
        <v>1764.33</v>
      </c>
      <c r="N11" s="56">
        <v>8235.67</v>
      </c>
    </row>
    <row r="12" spans="1:14" ht="22.5" x14ac:dyDescent="0.45">
      <c r="A12" s="9">
        <v>5</v>
      </c>
      <c r="B12" s="246" t="s">
        <v>382</v>
      </c>
      <c r="C12" s="77" t="s">
        <v>184</v>
      </c>
      <c r="D12" s="77" t="s">
        <v>375</v>
      </c>
      <c r="E12" s="77" t="s">
        <v>376</v>
      </c>
      <c r="F12" s="11" t="s">
        <v>378</v>
      </c>
      <c r="G12" s="56">
        <v>8000</v>
      </c>
      <c r="H12" s="56">
        <v>0</v>
      </c>
      <c r="I12" s="56">
        <v>25</v>
      </c>
      <c r="J12" s="56">
        <v>229.6</v>
      </c>
      <c r="K12" s="56">
        <v>243.2</v>
      </c>
      <c r="L12" s="199">
        <v>866.06</v>
      </c>
      <c r="M12" s="56">
        <v>1363.86</v>
      </c>
      <c r="N12" s="56">
        <v>6636.14</v>
      </c>
    </row>
    <row r="13" spans="1:14" ht="22.5" x14ac:dyDescent="0.45">
      <c r="A13" s="9">
        <v>6</v>
      </c>
      <c r="B13" s="246" t="s">
        <v>379</v>
      </c>
      <c r="C13" s="77" t="s">
        <v>384</v>
      </c>
      <c r="D13" s="77" t="s">
        <v>375</v>
      </c>
      <c r="E13" s="77" t="s">
        <v>376</v>
      </c>
      <c r="F13" s="11" t="s">
        <v>380</v>
      </c>
      <c r="G13" s="56">
        <v>6500</v>
      </c>
      <c r="H13" s="56">
        <v>0</v>
      </c>
      <c r="I13" s="56">
        <v>25</v>
      </c>
      <c r="J13" s="56">
        <v>186.55</v>
      </c>
      <c r="K13" s="56">
        <v>197.6</v>
      </c>
      <c r="L13" s="199">
        <v>89.81</v>
      </c>
      <c r="M13" s="199">
        <v>498.96</v>
      </c>
      <c r="N13" s="56">
        <v>6001.04</v>
      </c>
    </row>
    <row r="14" spans="1:14" ht="22.5" x14ac:dyDescent="0.45">
      <c r="A14" s="9">
        <v>7</v>
      </c>
      <c r="B14" s="246" t="s">
        <v>280</v>
      </c>
      <c r="C14" s="77" t="s">
        <v>384</v>
      </c>
      <c r="D14" s="77" t="s">
        <v>375</v>
      </c>
      <c r="E14" s="77" t="s">
        <v>376</v>
      </c>
      <c r="F14" s="11" t="s">
        <v>148</v>
      </c>
      <c r="G14" s="56">
        <v>5000</v>
      </c>
      <c r="H14" s="56">
        <v>0</v>
      </c>
      <c r="I14" s="56">
        <v>25</v>
      </c>
      <c r="J14" s="56">
        <v>143.5</v>
      </c>
      <c r="K14" s="56">
        <v>152</v>
      </c>
      <c r="L14" s="199">
        <v>705.68</v>
      </c>
      <c r="M14" s="56">
        <f>SUM(I14:L14)</f>
        <v>1026.1799999999998</v>
      </c>
      <c r="N14" s="56">
        <f>G14-M14</f>
        <v>3973.82</v>
      </c>
    </row>
    <row r="15" spans="1:14" ht="22.5" x14ac:dyDescent="0.45">
      <c r="A15" s="9">
        <v>8</v>
      </c>
      <c r="B15" s="246" t="s">
        <v>381</v>
      </c>
      <c r="C15" s="77" t="s">
        <v>385</v>
      </c>
      <c r="D15" s="77" t="s">
        <v>375</v>
      </c>
      <c r="E15" s="77" t="s">
        <v>376</v>
      </c>
      <c r="F15" s="11" t="s">
        <v>380</v>
      </c>
      <c r="G15" s="56">
        <v>5000</v>
      </c>
      <c r="H15" s="56">
        <v>0</v>
      </c>
      <c r="I15" s="56">
        <v>25</v>
      </c>
      <c r="J15" s="56">
        <v>143.5</v>
      </c>
      <c r="K15" s="56">
        <v>152</v>
      </c>
      <c r="L15" s="199">
        <v>705.68</v>
      </c>
      <c r="M15" s="56">
        <v>1026.18</v>
      </c>
      <c r="N15" s="56">
        <v>3973.82</v>
      </c>
    </row>
    <row r="16" spans="1:14" ht="22.5" x14ac:dyDescent="0.45">
      <c r="A16" s="9">
        <v>9</v>
      </c>
      <c r="B16" s="246" t="s">
        <v>61</v>
      </c>
      <c r="C16" s="77" t="s">
        <v>62</v>
      </c>
      <c r="D16" s="77" t="s">
        <v>375</v>
      </c>
      <c r="E16" s="77" t="s">
        <v>376</v>
      </c>
      <c r="F16" s="11" t="s">
        <v>380</v>
      </c>
      <c r="G16" s="56">
        <v>5000</v>
      </c>
      <c r="H16" s="56">
        <v>0</v>
      </c>
      <c r="I16" s="56">
        <v>25</v>
      </c>
      <c r="J16" s="56">
        <v>143.5</v>
      </c>
      <c r="K16" s="56">
        <v>152</v>
      </c>
      <c r="L16" s="199">
        <v>442.65</v>
      </c>
      <c r="M16" s="56">
        <v>763.15</v>
      </c>
      <c r="N16" s="56">
        <v>4236.8500000000004</v>
      </c>
    </row>
    <row r="17" spans="1:14" ht="22.5" x14ac:dyDescent="0.45">
      <c r="A17" s="9">
        <v>10</v>
      </c>
      <c r="B17" s="246" t="s">
        <v>54</v>
      </c>
      <c r="C17" s="77" t="s">
        <v>162</v>
      </c>
      <c r="D17" s="77" t="s">
        <v>408</v>
      </c>
      <c r="E17" s="77" t="s">
        <v>376</v>
      </c>
      <c r="F17" s="11" t="s">
        <v>409</v>
      </c>
      <c r="G17" s="56">
        <v>5000</v>
      </c>
      <c r="H17" s="56" t="s">
        <v>406</v>
      </c>
      <c r="I17" s="56">
        <v>25</v>
      </c>
      <c r="J17" s="56">
        <v>143.5</v>
      </c>
      <c r="K17" s="56">
        <v>152</v>
      </c>
      <c r="L17" s="199">
        <v>442.65</v>
      </c>
      <c r="M17" s="56">
        <f>SUM(I17:L17)</f>
        <v>763.15</v>
      </c>
      <c r="N17" s="56">
        <f>G17-M17</f>
        <v>4236.8500000000004</v>
      </c>
    </row>
    <row r="18" spans="1:14" s="228" customFormat="1" ht="22.5" x14ac:dyDescent="0.45">
      <c r="B18" s="262" t="s">
        <v>387</v>
      </c>
      <c r="C18" s="262"/>
      <c r="D18" s="262"/>
      <c r="E18" s="262"/>
      <c r="F18" s="262"/>
      <c r="G18" s="229">
        <f>SUM(G8:G17)</f>
        <v>79500</v>
      </c>
      <c r="H18" s="230"/>
      <c r="I18" s="229">
        <f t="shared" ref="I18:N18" si="0">SUM(I8:I17)</f>
        <v>250</v>
      </c>
      <c r="J18" s="229">
        <f t="shared" si="0"/>
        <v>2281.6499999999996</v>
      </c>
      <c r="K18" s="229">
        <f t="shared" si="0"/>
        <v>2416.8000000000002</v>
      </c>
      <c r="L18" s="229">
        <f t="shared" si="0"/>
        <v>8108.8499999999995</v>
      </c>
      <c r="M18" s="237">
        <f t="shared" si="0"/>
        <v>13057.3</v>
      </c>
      <c r="N18" s="237">
        <f t="shared" si="0"/>
        <v>66442.7</v>
      </c>
    </row>
    <row r="21" spans="1:14" ht="15.75" thickBot="1" x14ac:dyDescent="0.3">
      <c r="B21" s="227"/>
      <c r="C21" s="72"/>
      <c r="I21" s="261"/>
      <c r="J21" s="261"/>
      <c r="K21" s="261"/>
    </row>
    <row r="22" spans="1:14" ht="22.5" x14ac:dyDescent="0.45">
      <c r="B22" s="17" t="s">
        <v>75</v>
      </c>
      <c r="C22" s="17"/>
      <c r="D22" s="17"/>
      <c r="E22" s="17"/>
      <c r="F22" s="17"/>
      <c r="G22" s="17"/>
      <c r="H22" s="117"/>
      <c r="I22" s="59" t="s">
        <v>76</v>
      </c>
      <c r="J22" s="66"/>
      <c r="K22" s="59"/>
    </row>
    <row r="23" spans="1:14" ht="22.5" x14ac:dyDescent="0.45">
      <c r="B23" s="17" t="s">
        <v>152</v>
      </c>
      <c r="C23" s="17"/>
      <c r="D23" s="17"/>
      <c r="E23" s="17"/>
      <c r="F23" s="17"/>
      <c r="G23" s="17"/>
      <c r="H23" s="117"/>
      <c r="I23" s="112" t="s">
        <v>77</v>
      </c>
      <c r="J23" s="117"/>
      <c r="K23" s="226"/>
    </row>
  </sheetData>
  <mergeCells count="7">
    <mergeCell ref="I21:K21"/>
    <mergeCell ref="B18:F18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3"/>
  <sheetViews>
    <sheetView view="pageBreakPreview" zoomScale="64" zoomScaleNormal="64" zoomScaleSheetLayoutView="64" zoomScalePageLayoutView="39" workbookViewId="0">
      <selection activeCell="N32" sqref="N32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3" customWidth="1"/>
    <col min="3" max="3" width="91.140625" hidden="1" customWidth="1"/>
    <col min="4" max="4" width="66.140625" customWidth="1"/>
    <col min="5" max="5" width="22.7109375" hidden="1" customWidth="1"/>
    <col min="6" max="6" width="22.5703125" hidden="1" customWidth="1"/>
    <col min="7" max="7" width="29.28515625" style="62" customWidth="1"/>
    <col min="8" max="8" width="21.28515625" customWidth="1"/>
    <col min="9" max="9" width="19.140625" customWidth="1"/>
    <col min="10" max="10" width="18.7109375" style="62" customWidth="1"/>
    <col min="11" max="11" width="18.5703125" style="6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s="1" customFormat="1" ht="14.25" customHeight="1" x14ac:dyDescent="0.5">
      <c r="A2" s="2"/>
      <c r="B2" s="73"/>
      <c r="C2" s="2"/>
      <c r="D2" s="2"/>
      <c r="E2" s="2"/>
      <c r="F2" s="2"/>
      <c r="G2" s="54"/>
      <c r="H2" s="2"/>
      <c r="I2" s="2"/>
      <c r="J2" s="54"/>
      <c r="K2" s="54"/>
      <c r="L2" s="2"/>
      <c r="M2" s="2"/>
      <c r="N2" s="43"/>
    </row>
    <row r="3" spans="1:17" s="1" customFormat="1" ht="14.25" customHeight="1" x14ac:dyDescent="0.5">
      <c r="A3" s="2"/>
      <c r="B3" s="73"/>
      <c r="C3" s="2"/>
      <c r="D3" s="2"/>
      <c r="E3" s="2"/>
      <c r="F3" s="2"/>
      <c r="G3" s="54"/>
      <c r="H3" s="2"/>
      <c r="I3" s="2"/>
      <c r="J3" s="54"/>
      <c r="K3" s="54"/>
      <c r="L3" s="2"/>
      <c r="M3" s="2"/>
      <c r="N3" s="43"/>
    </row>
    <row r="4" spans="1:17" s="1" customFormat="1" ht="30.75" customHeight="1" x14ac:dyDescent="0.5">
      <c r="A4" s="255" t="s">
        <v>145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7" s="1" customFormat="1" ht="24" customHeight="1" x14ac:dyDescent="0.5">
      <c r="A5" s="26"/>
      <c r="B5" s="254" t="s">
        <v>412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7" s="1" customFormat="1" ht="18.75" customHeight="1" x14ac:dyDescent="0.5">
      <c r="A6" s="247" t="s">
        <v>415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3"/>
      <c r="P6" s="3"/>
      <c r="Q6" s="3"/>
    </row>
    <row r="7" spans="1:17" s="1" customFormat="1" ht="23.25" customHeight="1" x14ac:dyDescent="0.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146</v>
      </c>
      <c r="G8" s="55" t="s">
        <v>149</v>
      </c>
      <c r="H8" s="6" t="s">
        <v>6</v>
      </c>
      <c r="I8" s="7" t="s">
        <v>7</v>
      </c>
      <c r="J8" s="63" t="s">
        <v>8</v>
      </c>
      <c r="K8" s="55" t="s">
        <v>9</v>
      </c>
      <c r="L8" s="7" t="s">
        <v>10</v>
      </c>
      <c r="M8" s="7" t="s">
        <v>11</v>
      </c>
      <c r="N8" s="44" t="s">
        <v>12</v>
      </c>
    </row>
    <row r="9" spans="1:17" ht="39" customHeight="1" x14ac:dyDescent="0.45">
      <c r="A9" s="105" t="s">
        <v>249</v>
      </c>
      <c r="B9" s="77" t="s">
        <v>116</v>
      </c>
      <c r="C9" s="77" t="s">
        <v>117</v>
      </c>
      <c r="D9" s="77" t="s">
        <v>22</v>
      </c>
      <c r="E9" s="77" t="s">
        <v>24</v>
      </c>
      <c r="F9" s="77" t="s">
        <v>148</v>
      </c>
      <c r="G9" s="80">
        <v>80000</v>
      </c>
      <c r="H9" s="200">
        <v>7400.94</v>
      </c>
      <c r="I9" s="78">
        <v>25</v>
      </c>
      <c r="J9" s="80">
        <v>2296</v>
      </c>
      <c r="K9" s="80">
        <v>2432</v>
      </c>
      <c r="L9" s="200">
        <v>0</v>
      </c>
      <c r="M9" s="78">
        <f t="shared" ref="M9" si="0">+H9+I9+J9+K9+L9</f>
        <v>12153.939999999999</v>
      </c>
      <c r="N9" s="78">
        <f t="shared" ref="N9" si="1">+G9-M9</f>
        <v>67846.06</v>
      </c>
    </row>
    <row r="10" spans="1:17" s="208" customFormat="1" ht="39" customHeight="1" x14ac:dyDescent="0.45">
      <c r="A10" s="105" t="s">
        <v>250</v>
      </c>
      <c r="B10" s="238" t="s">
        <v>112</v>
      </c>
      <c r="C10" s="238" t="s">
        <v>45</v>
      </c>
      <c r="D10" s="238" t="s">
        <v>313</v>
      </c>
      <c r="E10" s="238" t="s">
        <v>24</v>
      </c>
      <c r="F10" s="238" t="s">
        <v>148</v>
      </c>
      <c r="G10" s="239">
        <v>65000</v>
      </c>
      <c r="H10" s="200">
        <v>4427.55</v>
      </c>
      <c r="I10" s="200">
        <v>25</v>
      </c>
      <c r="J10" s="239">
        <v>1865.5</v>
      </c>
      <c r="K10" s="239">
        <v>1976</v>
      </c>
      <c r="L10" s="200">
        <v>771.5</v>
      </c>
      <c r="M10" s="200">
        <f>+H10+I10+J10+K10+L10</f>
        <v>9065.5499999999993</v>
      </c>
      <c r="N10" s="200">
        <f>+G10-M10</f>
        <v>55934.45</v>
      </c>
    </row>
    <row r="11" spans="1:17" s="208" customFormat="1" ht="39" customHeight="1" x14ac:dyDescent="0.45">
      <c r="A11" s="105" t="s">
        <v>251</v>
      </c>
      <c r="B11" s="238" t="s">
        <v>213</v>
      </c>
      <c r="C11" s="238" t="s">
        <v>125</v>
      </c>
      <c r="D11" s="238" t="s">
        <v>22</v>
      </c>
      <c r="E11" s="238" t="s">
        <v>24</v>
      </c>
      <c r="F11" s="238" t="s">
        <v>148</v>
      </c>
      <c r="G11" s="239">
        <v>60000</v>
      </c>
      <c r="H11" s="200">
        <v>3486.65</v>
      </c>
      <c r="I11" s="200">
        <v>25</v>
      </c>
      <c r="J11" s="239">
        <v>1722</v>
      </c>
      <c r="K11" s="239">
        <v>1824</v>
      </c>
      <c r="L11" s="200">
        <v>1376</v>
      </c>
      <c r="M11" s="200">
        <f t="shared" ref="M11:M18" si="2">+H11+I11+J11+K11+L11</f>
        <v>8433.65</v>
      </c>
      <c r="N11" s="200">
        <f t="shared" ref="N11:N29" si="3">+G11-M11</f>
        <v>51566.35</v>
      </c>
    </row>
    <row r="12" spans="1:17" s="208" customFormat="1" ht="39" customHeight="1" x14ac:dyDescent="0.45">
      <c r="A12" s="105" t="s">
        <v>252</v>
      </c>
      <c r="B12" s="238" t="s">
        <v>199</v>
      </c>
      <c r="C12" s="238" t="s">
        <v>181</v>
      </c>
      <c r="D12" s="238" t="s">
        <v>23</v>
      </c>
      <c r="E12" s="238" t="s">
        <v>18</v>
      </c>
      <c r="F12" s="238" t="s">
        <v>147</v>
      </c>
      <c r="G12" s="239">
        <v>60000</v>
      </c>
      <c r="H12" s="200">
        <v>3486.65</v>
      </c>
      <c r="I12" s="200">
        <v>25</v>
      </c>
      <c r="J12" s="239">
        <v>1722</v>
      </c>
      <c r="K12" s="239">
        <v>1824</v>
      </c>
      <c r="L12" s="200">
        <v>0</v>
      </c>
      <c r="M12" s="200">
        <f t="shared" si="2"/>
        <v>7057.65</v>
      </c>
      <c r="N12" s="200">
        <f t="shared" ref="N12:N14" si="4">+G12-M12</f>
        <v>52942.35</v>
      </c>
    </row>
    <row r="13" spans="1:17" ht="39" customHeight="1" x14ac:dyDescent="0.45">
      <c r="A13" s="105" t="s">
        <v>253</v>
      </c>
      <c r="B13" s="238" t="s">
        <v>218</v>
      </c>
      <c r="C13" s="238" t="s">
        <v>121</v>
      </c>
      <c r="D13" s="238" t="s">
        <v>29</v>
      </c>
      <c r="E13" s="238" t="s">
        <v>18</v>
      </c>
      <c r="F13" s="238" t="s">
        <v>148</v>
      </c>
      <c r="G13" s="239">
        <v>60000</v>
      </c>
      <c r="H13" s="200">
        <v>3486.65</v>
      </c>
      <c r="I13" s="200">
        <v>25</v>
      </c>
      <c r="J13" s="239">
        <v>1722</v>
      </c>
      <c r="K13" s="239">
        <v>1824</v>
      </c>
      <c r="L13" s="200">
        <v>2134.8000000000002</v>
      </c>
      <c r="M13" s="200">
        <f t="shared" ref="M13" si="5">+H13+I13+J13+K13+L13</f>
        <v>9192.4500000000007</v>
      </c>
      <c r="N13" s="200">
        <f t="shared" si="4"/>
        <v>50807.55</v>
      </c>
    </row>
    <row r="14" spans="1:17" s="208" customFormat="1" ht="39" customHeight="1" x14ac:dyDescent="0.45">
      <c r="A14" s="105" t="s">
        <v>254</v>
      </c>
      <c r="B14" s="238" t="s">
        <v>115</v>
      </c>
      <c r="C14" s="238" t="s">
        <v>45</v>
      </c>
      <c r="D14" s="238" t="s">
        <v>29</v>
      </c>
      <c r="E14" s="238" t="s">
        <v>24</v>
      </c>
      <c r="F14" s="238" t="s">
        <v>147</v>
      </c>
      <c r="G14" s="239">
        <v>55000</v>
      </c>
      <c r="H14" s="200">
        <v>2559.6799999999998</v>
      </c>
      <c r="I14" s="200">
        <v>25</v>
      </c>
      <c r="J14" s="239">
        <v>1578.5</v>
      </c>
      <c r="K14" s="239">
        <v>1672</v>
      </c>
      <c r="L14" s="200">
        <v>0</v>
      </c>
      <c r="M14" s="200">
        <f>+H14+I14+J14+K14+L14</f>
        <v>5835.18</v>
      </c>
      <c r="N14" s="200">
        <f t="shared" si="4"/>
        <v>49164.82</v>
      </c>
    </row>
    <row r="15" spans="1:17" s="208" customFormat="1" ht="39" customHeight="1" x14ac:dyDescent="0.45">
      <c r="A15" s="105" t="s">
        <v>255</v>
      </c>
      <c r="B15" s="238" t="s">
        <v>122</v>
      </c>
      <c r="C15" s="238" t="s">
        <v>161</v>
      </c>
      <c r="D15" s="238" t="s">
        <v>47</v>
      </c>
      <c r="E15" s="238" t="s">
        <v>18</v>
      </c>
      <c r="F15" s="238" t="s">
        <v>147</v>
      </c>
      <c r="G15" s="239">
        <v>45000</v>
      </c>
      <c r="H15" s="200">
        <v>1148.33</v>
      </c>
      <c r="I15" s="200">
        <v>25</v>
      </c>
      <c r="J15" s="239">
        <v>1291.5</v>
      </c>
      <c r="K15" s="239">
        <v>1368</v>
      </c>
      <c r="L15" s="200">
        <v>0</v>
      </c>
      <c r="M15" s="200">
        <f>+H15+I15+J15+K15+L15</f>
        <v>3832.83</v>
      </c>
      <c r="N15" s="200">
        <f>+G15-M15</f>
        <v>41167.17</v>
      </c>
    </row>
    <row r="16" spans="1:17" s="208" customFormat="1" ht="39" customHeight="1" x14ac:dyDescent="0.45">
      <c r="A16" s="105" t="s">
        <v>256</v>
      </c>
      <c r="B16" s="238" t="s">
        <v>120</v>
      </c>
      <c r="C16" s="238" t="s">
        <v>119</v>
      </c>
      <c r="D16" s="238" t="s">
        <v>29</v>
      </c>
      <c r="E16" s="238" t="s">
        <v>18</v>
      </c>
      <c r="F16" s="238" t="s">
        <v>148</v>
      </c>
      <c r="G16" s="239">
        <v>45000</v>
      </c>
      <c r="H16" s="200">
        <v>1148.33</v>
      </c>
      <c r="I16" s="200">
        <v>25</v>
      </c>
      <c r="J16" s="239">
        <v>1291.5</v>
      </c>
      <c r="K16" s="239">
        <v>1368</v>
      </c>
      <c r="L16" s="200">
        <v>1933.95</v>
      </c>
      <c r="M16" s="200">
        <f t="shared" ref="M16" si="6">+H16+I16+J16+K16+L16</f>
        <v>5766.78</v>
      </c>
      <c r="N16" s="200">
        <f t="shared" ref="N16" si="7">+G16-M16</f>
        <v>39233.22</v>
      </c>
    </row>
    <row r="17" spans="1:14" s="208" customFormat="1" ht="39" customHeight="1" x14ac:dyDescent="0.45">
      <c r="A17" s="105" t="s">
        <v>257</v>
      </c>
      <c r="B17" s="238" t="s">
        <v>118</v>
      </c>
      <c r="C17" s="238" t="s">
        <v>119</v>
      </c>
      <c r="D17" s="238" t="s">
        <v>47</v>
      </c>
      <c r="E17" s="238" t="s">
        <v>18</v>
      </c>
      <c r="F17" s="238" t="s">
        <v>148</v>
      </c>
      <c r="G17" s="239">
        <v>40000</v>
      </c>
      <c r="H17" s="200">
        <v>442.65</v>
      </c>
      <c r="I17" s="200">
        <v>25</v>
      </c>
      <c r="J17" s="239">
        <v>1148</v>
      </c>
      <c r="K17" s="239">
        <v>1216</v>
      </c>
      <c r="L17" s="200">
        <v>0</v>
      </c>
      <c r="M17" s="200">
        <f t="shared" si="2"/>
        <v>2831.65</v>
      </c>
      <c r="N17" s="200">
        <f t="shared" si="3"/>
        <v>37168.35</v>
      </c>
    </row>
    <row r="18" spans="1:14" s="208" customFormat="1" ht="39" customHeight="1" x14ac:dyDescent="0.45">
      <c r="A18" s="105" t="s">
        <v>258</v>
      </c>
      <c r="B18" s="238" t="s">
        <v>280</v>
      </c>
      <c r="C18" s="238" t="s">
        <v>45</v>
      </c>
      <c r="D18" s="238" t="s">
        <v>47</v>
      </c>
      <c r="E18" s="238" t="s">
        <v>18</v>
      </c>
      <c r="F18" s="238" t="s">
        <v>148</v>
      </c>
      <c r="G18" s="239">
        <v>40000</v>
      </c>
      <c r="H18" s="200">
        <v>442.65</v>
      </c>
      <c r="I18" s="200">
        <v>25</v>
      </c>
      <c r="J18" s="239">
        <v>1148</v>
      </c>
      <c r="K18" s="239">
        <v>1216</v>
      </c>
      <c r="L18" s="200">
        <v>0</v>
      </c>
      <c r="M18" s="200">
        <f t="shared" si="2"/>
        <v>2831.65</v>
      </c>
      <c r="N18" s="200">
        <f t="shared" si="3"/>
        <v>37168.35</v>
      </c>
    </row>
    <row r="19" spans="1:14" s="208" customFormat="1" ht="39" customHeight="1" x14ac:dyDescent="0.45">
      <c r="A19" s="105" t="s">
        <v>259</v>
      </c>
      <c r="B19" s="238" t="s">
        <v>226</v>
      </c>
      <c r="C19" s="238" t="s">
        <v>240</v>
      </c>
      <c r="D19" s="238" t="s">
        <v>229</v>
      </c>
      <c r="E19" s="238" t="s">
        <v>18</v>
      </c>
      <c r="F19" s="238" t="s">
        <v>148</v>
      </c>
      <c r="G19" s="239">
        <v>35000</v>
      </c>
      <c r="H19" s="200">
        <v>0</v>
      </c>
      <c r="I19" s="200">
        <v>25</v>
      </c>
      <c r="J19" s="239">
        <v>1004.5</v>
      </c>
      <c r="K19" s="239">
        <v>1064</v>
      </c>
      <c r="L19" s="200">
        <v>0</v>
      </c>
      <c r="M19" s="200">
        <f>+H19+I19+J19+K19+L19</f>
        <v>2093.5</v>
      </c>
      <c r="N19" s="200">
        <f t="shared" si="3"/>
        <v>32906.5</v>
      </c>
    </row>
    <row r="20" spans="1:14" s="208" customFormat="1" ht="39" customHeight="1" x14ac:dyDescent="0.45">
      <c r="A20" s="105" t="s">
        <v>260</v>
      </c>
      <c r="B20" s="238" t="s">
        <v>227</v>
      </c>
      <c r="C20" s="238" t="s">
        <v>240</v>
      </c>
      <c r="D20" s="238" t="s">
        <v>229</v>
      </c>
      <c r="E20" s="238" t="s">
        <v>18</v>
      </c>
      <c r="F20" s="238" t="s">
        <v>228</v>
      </c>
      <c r="G20" s="239">
        <v>35000</v>
      </c>
      <c r="H20" s="200">
        <v>0</v>
      </c>
      <c r="I20" s="200">
        <v>25</v>
      </c>
      <c r="J20" s="239">
        <v>1004.5</v>
      </c>
      <c r="K20" s="239">
        <v>1064</v>
      </c>
      <c r="L20" s="200">
        <v>0</v>
      </c>
      <c r="M20" s="200">
        <f>+H20+I20+J20+K20+L20</f>
        <v>2093.5</v>
      </c>
      <c r="N20" s="200">
        <f t="shared" si="3"/>
        <v>32906.5</v>
      </c>
    </row>
    <row r="21" spans="1:14" s="208" customFormat="1" ht="39" customHeight="1" x14ac:dyDescent="0.45">
      <c r="A21" s="105" t="s">
        <v>261</v>
      </c>
      <c r="B21" s="238" t="s">
        <v>173</v>
      </c>
      <c r="C21" s="238" t="s">
        <v>45</v>
      </c>
      <c r="D21" s="238" t="s">
        <v>47</v>
      </c>
      <c r="E21" s="238" t="s">
        <v>18</v>
      </c>
      <c r="F21" s="238" t="s">
        <v>148</v>
      </c>
      <c r="G21" s="239">
        <v>35000</v>
      </c>
      <c r="H21" s="200">
        <v>0</v>
      </c>
      <c r="I21" s="200">
        <v>25</v>
      </c>
      <c r="J21" s="239">
        <v>1004.5</v>
      </c>
      <c r="K21" s="239">
        <v>1064</v>
      </c>
      <c r="L21" s="200">
        <v>1919.78</v>
      </c>
      <c r="M21" s="200">
        <f t="shared" ref="M21:M26" si="8">+H21+I21+J21+K21+L21</f>
        <v>4013.2799999999997</v>
      </c>
      <c r="N21" s="200">
        <f t="shared" si="3"/>
        <v>30986.720000000001</v>
      </c>
    </row>
    <row r="22" spans="1:14" ht="39" customHeight="1" x14ac:dyDescent="0.45">
      <c r="A22" s="105" t="s">
        <v>262</v>
      </c>
      <c r="B22" s="238" t="s">
        <v>123</v>
      </c>
      <c r="C22" s="238" t="s">
        <v>165</v>
      </c>
      <c r="D22" s="238" t="s">
        <v>124</v>
      </c>
      <c r="E22" s="238" t="s">
        <v>24</v>
      </c>
      <c r="F22" s="238" t="s">
        <v>147</v>
      </c>
      <c r="G22" s="239">
        <v>35000</v>
      </c>
      <c r="H22" s="200">
        <v>0</v>
      </c>
      <c r="I22" s="200">
        <v>25</v>
      </c>
      <c r="J22" s="239">
        <v>1004.5</v>
      </c>
      <c r="K22" s="239">
        <v>1064</v>
      </c>
      <c r="L22" s="200">
        <v>31867.4</v>
      </c>
      <c r="M22" s="200">
        <f t="shared" si="8"/>
        <v>33960.9</v>
      </c>
      <c r="N22" s="200">
        <f t="shared" si="3"/>
        <v>1039.0999999999985</v>
      </c>
    </row>
    <row r="23" spans="1:14" ht="39" customHeight="1" x14ac:dyDescent="0.45">
      <c r="A23" s="105" t="s">
        <v>263</v>
      </c>
      <c r="B23" s="238" t="s">
        <v>126</v>
      </c>
      <c r="C23" s="238" t="s">
        <v>127</v>
      </c>
      <c r="D23" s="238" t="s">
        <v>47</v>
      </c>
      <c r="E23" s="238" t="s">
        <v>24</v>
      </c>
      <c r="F23" s="238" t="s">
        <v>148</v>
      </c>
      <c r="G23" s="239">
        <v>35000</v>
      </c>
      <c r="H23" s="200">
        <v>0</v>
      </c>
      <c r="I23" s="200">
        <v>25</v>
      </c>
      <c r="J23" s="239">
        <v>1004.5</v>
      </c>
      <c r="K23" s="239">
        <v>1064</v>
      </c>
      <c r="L23" s="200">
        <v>850</v>
      </c>
      <c r="M23" s="200">
        <f t="shared" si="8"/>
        <v>2943.5</v>
      </c>
      <c r="N23" s="200">
        <f t="shared" si="3"/>
        <v>32056.5</v>
      </c>
    </row>
    <row r="24" spans="1:14" s="208" customFormat="1" ht="39" customHeight="1" x14ac:dyDescent="0.45">
      <c r="A24" s="105" t="s">
        <v>264</v>
      </c>
      <c r="B24" s="238" t="s">
        <v>239</v>
      </c>
      <c r="C24" s="238" t="s">
        <v>160</v>
      </c>
      <c r="D24" s="238" t="s">
        <v>243</v>
      </c>
      <c r="E24" s="238" t="s">
        <v>18</v>
      </c>
      <c r="F24" s="238" t="s">
        <v>147</v>
      </c>
      <c r="G24" s="239">
        <v>35000</v>
      </c>
      <c r="H24" s="200">
        <v>0</v>
      </c>
      <c r="I24" s="200">
        <v>25</v>
      </c>
      <c r="J24" s="239">
        <v>1004.5</v>
      </c>
      <c r="K24" s="239">
        <v>1064</v>
      </c>
      <c r="L24" s="200">
        <v>0</v>
      </c>
      <c r="M24" s="200">
        <f t="shared" si="8"/>
        <v>2093.5</v>
      </c>
      <c r="N24" s="200">
        <f t="shared" si="3"/>
        <v>32906.5</v>
      </c>
    </row>
    <row r="25" spans="1:14" s="208" customFormat="1" ht="39" customHeight="1" x14ac:dyDescent="0.45">
      <c r="A25" s="105" t="s">
        <v>265</v>
      </c>
      <c r="B25" s="238" t="s">
        <v>336</v>
      </c>
      <c r="C25" s="238" t="s">
        <v>181</v>
      </c>
      <c r="D25" s="238" t="s">
        <v>47</v>
      </c>
      <c r="E25" s="238" t="s">
        <v>18</v>
      </c>
      <c r="F25" s="238" t="s">
        <v>147</v>
      </c>
      <c r="G25" s="239">
        <v>35000</v>
      </c>
      <c r="H25" s="200">
        <v>0</v>
      </c>
      <c r="I25" s="200">
        <v>25</v>
      </c>
      <c r="J25" s="239">
        <v>1004.5</v>
      </c>
      <c r="K25" s="239">
        <v>1064</v>
      </c>
      <c r="L25" s="200">
        <v>0</v>
      </c>
      <c r="M25" s="200">
        <f t="shared" ref="M25" si="9">+H25+I25+J25+K25+L25</f>
        <v>2093.5</v>
      </c>
      <c r="N25" s="200">
        <f t="shared" ref="N25" si="10">+G25-M25</f>
        <v>32906.5</v>
      </c>
    </row>
    <row r="26" spans="1:14" s="208" customFormat="1" ht="39" customHeight="1" x14ac:dyDescent="0.45">
      <c r="A26" s="105" t="s">
        <v>266</v>
      </c>
      <c r="B26" s="238" t="s">
        <v>279</v>
      </c>
      <c r="C26" s="238" t="s">
        <v>184</v>
      </c>
      <c r="D26" s="238" t="s">
        <v>47</v>
      </c>
      <c r="E26" s="238" t="s">
        <v>18</v>
      </c>
      <c r="F26" s="238" t="s">
        <v>148</v>
      </c>
      <c r="G26" s="239">
        <v>35000</v>
      </c>
      <c r="H26" s="200">
        <v>0</v>
      </c>
      <c r="I26" s="200">
        <v>25</v>
      </c>
      <c r="J26" s="239">
        <v>1004.5</v>
      </c>
      <c r="K26" s="239">
        <v>1064</v>
      </c>
      <c r="L26" s="200">
        <v>0</v>
      </c>
      <c r="M26" s="200">
        <f t="shared" si="8"/>
        <v>2093.5</v>
      </c>
      <c r="N26" s="200">
        <f>+G26-M26</f>
        <v>32906.5</v>
      </c>
    </row>
    <row r="27" spans="1:14" s="208" customFormat="1" ht="39" customHeight="1" x14ac:dyDescent="0.45">
      <c r="A27" s="105" t="s">
        <v>267</v>
      </c>
      <c r="B27" s="240" t="s">
        <v>111</v>
      </c>
      <c r="C27" s="238" t="s">
        <v>181</v>
      </c>
      <c r="D27" s="238" t="s">
        <v>36</v>
      </c>
      <c r="E27" s="238" t="s">
        <v>24</v>
      </c>
      <c r="F27" s="238" t="s">
        <v>148</v>
      </c>
      <c r="G27" s="239">
        <v>31500</v>
      </c>
      <c r="H27" s="200">
        <v>0</v>
      </c>
      <c r="I27" s="200">
        <v>25</v>
      </c>
      <c r="J27" s="239">
        <v>904.05</v>
      </c>
      <c r="K27" s="239">
        <v>957.6</v>
      </c>
      <c r="L27" s="200">
        <v>0</v>
      </c>
      <c r="M27" s="200">
        <f>+H27+I27+J27+K27+L27</f>
        <v>1886.65</v>
      </c>
      <c r="N27" s="200">
        <f t="shared" si="3"/>
        <v>29613.35</v>
      </c>
    </row>
    <row r="28" spans="1:14" s="208" customFormat="1" ht="39" customHeight="1" x14ac:dyDescent="0.45">
      <c r="A28" s="105" t="s">
        <v>268</v>
      </c>
      <c r="B28" s="238" t="s">
        <v>114</v>
      </c>
      <c r="C28" s="238" t="s">
        <v>45</v>
      </c>
      <c r="D28" s="238" t="s">
        <v>47</v>
      </c>
      <c r="E28" s="238" t="s">
        <v>24</v>
      </c>
      <c r="F28" s="238" t="s">
        <v>148</v>
      </c>
      <c r="G28" s="239">
        <v>31000</v>
      </c>
      <c r="H28" s="200">
        <v>0</v>
      </c>
      <c r="I28" s="200">
        <v>25</v>
      </c>
      <c r="J28" s="239">
        <v>889.7</v>
      </c>
      <c r="K28" s="239">
        <v>942.4</v>
      </c>
      <c r="L28" s="200">
        <v>771.5</v>
      </c>
      <c r="M28" s="200">
        <v>2628.6</v>
      </c>
      <c r="N28" s="200">
        <f>+G28-M28</f>
        <v>28371.4</v>
      </c>
    </row>
    <row r="29" spans="1:14" s="208" customFormat="1" ht="39" customHeight="1" x14ac:dyDescent="0.45">
      <c r="A29" s="105" t="s">
        <v>269</v>
      </c>
      <c r="B29" s="241" t="s">
        <v>113</v>
      </c>
      <c r="C29" s="238" t="s">
        <v>161</v>
      </c>
      <c r="D29" s="238" t="s">
        <v>63</v>
      </c>
      <c r="E29" s="238" t="s">
        <v>18</v>
      </c>
      <c r="F29" s="238" t="s">
        <v>148</v>
      </c>
      <c r="G29" s="239">
        <v>18000</v>
      </c>
      <c r="H29" s="200">
        <v>0</v>
      </c>
      <c r="I29" s="200">
        <v>25</v>
      </c>
      <c r="J29" s="239">
        <v>516</v>
      </c>
      <c r="K29" s="239">
        <v>547.20000000000005</v>
      </c>
      <c r="L29" s="200">
        <v>0</v>
      </c>
      <c r="M29" s="200">
        <f>+H29+I29+J29+K29+L29</f>
        <v>1088.2</v>
      </c>
      <c r="N29" s="200">
        <f t="shared" si="3"/>
        <v>16911.8</v>
      </c>
    </row>
    <row r="30" spans="1:14" ht="39" customHeight="1" x14ac:dyDescent="0.45">
      <c r="A30" s="251" t="s">
        <v>150</v>
      </c>
      <c r="B30" s="252"/>
      <c r="C30" s="252"/>
      <c r="D30" s="252"/>
      <c r="E30" s="252"/>
      <c r="F30" s="263"/>
      <c r="G30" s="57">
        <f>SUM(G9:G29)</f>
        <v>910500</v>
      </c>
      <c r="H30" s="16">
        <f>SUM(H9:H29)</f>
        <v>28030.080000000009</v>
      </c>
      <c r="I30" s="16">
        <f>SUM(I9:I29)</f>
        <v>525</v>
      </c>
      <c r="J30" s="63">
        <f>SUM(J9:J29)</f>
        <v>26130.75</v>
      </c>
      <c r="K30" s="63">
        <f>SUM(K9:K29)</f>
        <v>27679.200000000001</v>
      </c>
      <c r="L30" s="204">
        <f>SUM(L10:L29)</f>
        <v>41624.93</v>
      </c>
      <c r="M30" s="16">
        <f>SUM(M9:M29)</f>
        <v>123989.96</v>
      </c>
      <c r="N30" s="46">
        <f>SUM(N9:N29)</f>
        <v>786510.03999999992</v>
      </c>
    </row>
    <row r="32" spans="1:14" ht="39" customHeight="1" thickBot="1" x14ac:dyDescent="0.5">
      <c r="A32" s="18"/>
      <c r="B32" s="104"/>
      <c r="D32" s="17"/>
      <c r="E32" s="17"/>
      <c r="F32" s="17"/>
      <c r="G32" s="59"/>
      <c r="H32" s="21"/>
      <c r="I32" s="21"/>
      <c r="J32" s="65"/>
      <c r="K32" s="66"/>
      <c r="L32" s="22"/>
      <c r="M32" s="22"/>
      <c r="N32" s="23"/>
    </row>
    <row r="33" spans="1:17" ht="37.5" customHeight="1" x14ac:dyDescent="0.5">
      <c r="A33" s="101"/>
      <c r="B33" s="91" t="s">
        <v>75</v>
      </c>
      <c r="C33" s="100"/>
      <c r="D33" s="97"/>
      <c r="E33" s="97"/>
      <c r="F33" s="97"/>
      <c r="G33" s="102"/>
      <c r="H33" s="99" t="s">
        <v>76</v>
      </c>
      <c r="I33" s="99"/>
      <c r="J33" s="102"/>
      <c r="K33" s="103"/>
      <c r="L33" s="22"/>
      <c r="M33" s="22"/>
      <c r="N33" s="23"/>
    </row>
    <row r="34" spans="1:17" ht="28.5" customHeight="1" x14ac:dyDescent="0.5">
      <c r="A34" s="101"/>
      <c r="B34" s="91" t="s">
        <v>151</v>
      </c>
      <c r="C34" s="100"/>
      <c r="D34" s="97"/>
      <c r="E34" s="97"/>
      <c r="F34" s="97"/>
      <c r="G34" s="102"/>
      <c r="H34" s="99" t="s">
        <v>77</v>
      </c>
      <c r="I34" s="99"/>
      <c r="J34" s="103"/>
      <c r="K34" s="102"/>
      <c r="L34" s="22"/>
      <c r="M34" s="22"/>
      <c r="N34" s="23"/>
    </row>
    <row r="35" spans="1:17" ht="39" customHeight="1" x14ac:dyDescent="0.45">
      <c r="A35" s="18"/>
      <c r="B35" s="75"/>
      <c r="C35" s="17"/>
      <c r="D35" s="17" t="s">
        <v>110</v>
      </c>
      <c r="E35" s="17"/>
      <c r="F35" s="17"/>
      <c r="G35" s="59"/>
      <c r="H35" s="20"/>
      <c r="I35" s="20"/>
      <c r="J35" s="59"/>
      <c r="K35" s="66"/>
      <c r="L35" s="22"/>
      <c r="M35" s="22"/>
      <c r="N35" s="23"/>
    </row>
    <row r="36" spans="1:17" ht="39" customHeight="1" x14ac:dyDescent="0.45">
      <c r="A36" s="18"/>
      <c r="B36" s="75"/>
      <c r="C36" s="17"/>
      <c r="D36" s="17"/>
      <c r="E36" s="17"/>
      <c r="F36" s="17"/>
      <c r="G36" s="59"/>
      <c r="H36" s="22"/>
      <c r="I36" s="22"/>
      <c r="J36" s="66"/>
      <c r="K36" s="66"/>
      <c r="L36" s="22"/>
      <c r="M36" s="22"/>
      <c r="N36" s="23"/>
    </row>
    <row r="37" spans="1:17" ht="39" customHeight="1" x14ac:dyDescent="0.45">
      <c r="A37" s="18"/>
      <c r="B37" s="75"/>
      <c r="C37" s="17"/>
      <c r="D37" s="17"/>
      <c r="E37" s="17"/>
      <c r="F37" s="17"/>
      <c r="G37" s="59"/>
      <c r="H37" s="22"/>
      <c r="I37" s="22"/>
      <c r="J37" s="66"/>
      <c r="K37" s="66"/>
      <c r="L37" s="22"/>
      <c r="M37" s="22"/>
      <c r="N37" s="23"/>
    </row>
    <row r="38" spans="1:17" ht="39" customHeight="1" x14ac:dyDescent="0.4">
      <c r="A38" s="14"/>
      <c r="B38" s="74"/>
      <c r="C38" s="28"/>
      <c r="D38" s="28"/>
      <c r="E38" s="28"/>
      <c r="F38" s="28"/>
      <c r="G38" s="58"/>
      <c r="H38" s="23"/>
      <c r="I38" s="23"/>
      <c r="J38" s="64"/>
      <c r="K38" s="64"/>
      <c r="L38" s="23"/>
      <c r="M38" s="23"/>
      <c r="N38" s="23"/>
    </row>
    <row r="39" spans="1:17" ht="39" customHeight="1" x14ac:dyDescent="0.4">
      <c r="A39" s="14"/>
      <c r="B39" s="74"/>
      <c r="C39" s="28"/>
      <c r="D39" s="28"/>
      <c r="E39" s="28"/>
      <c r="F39" s="28"/>
      <c r="G39" s="58"/>
      <c r="H39" s="23"/>
      <c r="I39" s="23"/>
      <c r="J39" s="64"/>
      <c r="K39" s="64"/>
      <c r="L39" s="23"/>
      <c r="M39" s="23"/>
      <c r="N39" s="23"/>
    </row>
    <row r="40" spans="1:17" ht="39" customHeight="1" x14ac:dyDescent="0.45">
      <c r="A40" s="30"/>
      <c r="B40" s="76"/>
      <c r="C40" s="31"/>
      <c r="D40" s="31"/>
      <c r="E40" s="31"/>
      <c r="F40" s="31"/>
      <c r="G40" s="60"/>
      <c r="H40" s="30"/>
      <c r="I40" s="30"/>
      <c r="J40" s="60"/>
      <c r="K40" s="60"/>
      <c r="L40" s="31"/>
      <c r="M40" s="31"/>
      <c r="N40" s="31"/>
    </row>
    <row r="41" spans="1:17" ht="39" customHeight="1" x14ac:dyDescent="0.45">
      <c r="A41" s="25"/>
      <c r="B41" s="76"/>
      <c r="C41" s="31"/>
      <c r="D41" s="31"/>
      <c r="E41" s="31"/>
      <c r="F41" s="31"/>
      <c r="G41" s="61"/>
      <c r="H41" s="25"/>
      <c r="I41" s="25"/>
      <c r="J41" s="61"/>
      <c r="K41" s="61"/>
      <c r="L41" s="31"/>
      <c r="M41" s="31"/>
      <c r="N41" s="31"/>
    </row>
    <row r="42" spans="1:17" ht="39" customHeight="1" x14ac:dyDescent="0.45">
      <c r="A42" s="25"/>
      <c r="B42" s="76"/>
      <c r="C42" s="31"/>
      <c r="D42" s="31"/>
      <c r="E42" s="31"/>
      <c r="F42" s="31"/>
      <c r="G42" s="61"/>
      <c r="H42" s="25"/>
      <c r="I42" s="25"/>
      <c r="J42" s="61"/>
      <c r="K42" s="61"/>
      <c r="L42" s="31"/>
      <c r="M42" s="31"/>
      <c r="N42" s="31"/>
      <c r="O42" s="25"/>
      <c r="P42" s="25"/>
      <c r="Q42" s="25"/>
    </row>
    <row r="43" spans="1:17" ht="39" customHeight="1" x14ac:dyDescent="0.25">
      <c r="O43" s="25"/>
      <c r="P43" s="25"/>
      <c r="Q43" s="25"/>
    </row>
  </sheetData>
  <mergeCells count="6">
    <mergeCell ref="A1:N1"/>
    <mergeCell ref="A4:N4"/>
    <mergeCell ref="A6:N6"/>
    <mergeCell ref="B5:N5"/>
    <mergeCell ref="A30:F30"/>
    <mergeCell ref="A7:N7"/>
  </mergeCells>
  <phoneticPr fontId="26" type="noConversion"/>
  <pageMargins left="0.43" right="0.24" top="0.44" bottom="0.3" header="0.17" footer="0.17"/>
  <pageSetup paperSize="5" scale="46" orientation="landscape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B9" sqref="B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7"/>
    </row>
    <row r="2" spans="1:16" s="1" customFormat="1" ht="37.5" customHeight="1" x14ac:dyDescent="0.5">
      <c r="A2" s="2"/>
      <c r="B2" s="2"/>
      <c r="C2" s="2"/>
      <c r="D2" s="2"/>
      <c r="E2" s="6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7.75" customHeight="1" x14ac:dyDescent="0.5">
      <c r="A5" s="232"/>
      <c r="B5" s="254" t="s">
        <v>410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36"/>
    </row>
    <row r="6" spans="1:16" s="1" customFormat="1" ht="27.75" customHeight="1" x14ac:dyDescent="0.5">
      <c r="A6" s="253" t="s">
        <v>421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146</v>
      </c>
      <c r="G8" s="7" t="s">
        <v>149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05" t="s">
        <v>249</v>
      </c>
      <c r="B9" s="10" t="s">
        <v>30</v>
      </c>
      <c r="C9" s="11" t="s">
        <v>27</v>
      </c>
      <c r="D9" s="11" t="s">
        <v>31</v>
      </c>
      <c r="E9" s="27" t="s">
        <v>128</v>
      </c>
      <c r="F9" s="11" t="s">
        <v>147</v>
      </c>
      <c r="G9" s="4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1" t="s">
        <v>150</v>
      </c>
      <c r="B10" s="252"/>
      <c r="C10" s="252"/>
      <c r="D10" s="252"/>
      <c r="E10" s="252"/>
      <c r="F10" s="263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69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69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69"/>
      <c r="F13" s="28"/>
      <c r="G13" s="29"/>
      <c r="H13" s="23"/>
      <c r="I13" s="23"/>
      <c r="J13" s="23"/>
      <c r="K13" s="23"/>
      <c r="L13" s="23"/>
      <c r="M13" s="23"/>
      <c r="N13" s="47"/>
    </row>
    <row r="14" spans="1:16" ht="37.5" customHeight="1" x14ac:dyDescent="0.4">
      <c r="A14" s="14"/>
      <c r="B14" s="28"/>
      <c r="C14" s="28"/>
      <c r="D14" s="28"/>
      <c r="E14" s="6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0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97" t="s">
        <v>171</v>
      </c>
      <c r="C16" s="97"/>
      <c r="D16" s="97"/>
      <c r="E16" s="98"/>
      <c r="F16" s="97"/>
      <c r="G16" s="99"/>
      <c r="H16" s="99" t="s">
        <v>76</v>
      </c>
      <c r="I16" s="99"/>
      <c r="J16" s="99"/>
      <c r="K16" s="24"/>
      <c r="L16" s="22"/>
      <c r="M16" s="22"/>
      <c r="N16" s="23"/>
    </row>
    <row r="17" spans="1:16" ht="28.5" customHeight="1" x14ac:dyDescent="0.5">
      <c r="A17" s="18"/>
      <c r="B17" s="97" t="s">
        <v>172</v>
      </c>
      <c r="C17" s="97"/>
      <c r="D17" s="97"/>
      <c r="E17" s="98"/>
      <c r="F17" s="97"/>
      <c r="G17" s="99"/>
      <c r="H17" s="99" t="s">
        <v>77</v>
      </c>
      <c r="I17" s="99"/>
      <c r="J17" s="100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0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0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0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69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69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1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1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1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F12" sqref="F12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2" customWidth="1"/>
    <col min="4" max="4" width="28.42578125" style="72" customWidth="1"/>
    <col min="5" max="5" width="36.140625" style="72" customWidth="1"/>
    <col min="6" max="6" width="25.85546875" style="72" customWidth="1"/>
    <col min="7" max="7" width="19.7109375" style="62" customWidth="1"/>
    <col min="8" max="8" width="18" style="62" customWidth="1"/>
    <col min="9" max="9" width="16.28515625" style="62" customWidth="1"/>
    <col min="10" max="10" width="17.140625" style="62" customWidth="1"/>
    <col min="11" max="11" width="17.7109375" style="62" customWidth="1"/>
    <col min="12" max="12" width="23.7109375" style="62" customWidth="1"/>
    <col min="13" max="13" width="22.140625" style="62" customWidth="1"/>
  </cols>
  <sheetData>
    <row r="1" spans="1:16" s="1" customFormat="1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6" s="1" customFormat="1" ht="16.5" customHeight="1" x14ac:dyDescent="0.5">
      <c r="A2" s="2"/>
      <c r="B2" s="2"/>
      <c r="C2" s="68"/>
      <c r="D2" s="68"/>
      <c r="E2" s="68"/>
      <c r="F2" s="68"/>
      <c r="G2" s="54"/>
      <c r="H2" s="54"/>
      <c r="I2" s="54"/>
      <c r="J2" s="54"/>
      <c r="K2" s="54"/>
      <c r="L2" s="54"/>
      <c r="M2" s="54"/>
    </row>
    <row r="3" spans="1:16" s="1" customFormat="1" ht="27" x14ac:dyDescent="0.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6" s="1" customFormat="1" ht="24" customHeight="1" x14ac:dyDescent="0.5">
      <c r="A4" s="26"/>
      <c r="B4" s="254" t="s">
        <v>412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" customFormat="1" ht="27" x14ac:dyDescent="0.5">
      <c r="A5" s="255" t="s">
        <v>422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3"/>
      <c r="O5" s="3"/>
      <c r="P5" s="3"/>
    </row>
    <row r="6" spans="1:16" s="1" customFormat="1" ht="19.5" customHeight="1" x14ac:dyDescent="0.5">
      <c r="A6" s="4"/>
      <c r="B6" s="4"/>
      <c r="C6" s="131"/>
      <c r="D6" s="131"/>
      <c r="E6" s="131"/>
      <c r="F6" s="131"/>
      <c r="G6" s="133"/>
      <c r="H6" s="133"/>
      <c r="I6" s="133"/>
      <c r="J6" s="133"/>
      <c r="K6" s="133"/>
      <c r="L6" s="133"/>
      <c r="M6" s="133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146</v>
      </c>
      <c r="G7" s="55" t="s">
        <v>149</v>
      </c>
      <c r="H7" s="63" t="s">
        <v>6</v>
      </c>
      <c r="I7" s="63" t="s">
        <v>8</v>
      </c>
      <c r="J7" s="55" t="s">
        <v>9</v>
      </c>
      <c r="K7" s="55" t="s">
        <v>10</v>
      </c>
      <c r="L7" s="55" t="s">
        <v>11</v>
      </c>
      <c r="M7" s="63" t="s">
        <v>12</v>
      </c>
    </row>
    <row r="8" spans="1:16" s="8" customFormat="1" ht="29.25" customHeight="1" x14ac:dyDescent="0.45">
      <c r="A8" s="9">
        <v>1</v>
      </c>
      <c r="B8" s="13" t="s">
        <v>140</v>
      </c>
      <c r="C8" s="27" t="s">
        <v>131</v>
      </c>
      <c r="D8" s="27" t="s">
        <v>131</v>
      </c>
      <c r="E8" s="27" t="s">
        <v>132</v>
      </c>
      <c r="F8" s="27" t="s">
        <v>147</v>
      </c>
      <c r="G8" s="140">
        <v>40000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5">
        <f>+G8</f>
        <v>40000</v>
      </c>
    </row>
    <row r="9" spans="1:16" s="4" customFormat="1" ht="29.25" customHeight="1" x14ac:dyDescent="0.45">
      <c r="A9" s="9">
        <v>2</v>
      </c>
      <c r="B9" s="13" t="s">
        <v>134</v>
      </c>
      <c r="C9" s="27" t="s">
        <v>131</v>
      </c>
      <c r="D9" s="27" t="s">
        <v>131</v>
      </c>
      <c r="E9" s="27" t="s">
        <v>132</v>
      </c>
      <c r="F9" s="27" t="s">
        <v>147</v>
      </c>
      <c r="G9" s="140">
        <v>40000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5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136</v>
      </c>
      <c r="C10" s="27" t="s">
        <v>131</v>
      </c>
      <c r="D10" s="27" t="s">
        <v>131</v>
      </c>
      <c r="E10" s="27" t="s">
        <v>132</v>
      </c>
      <c r="F10" s="27" t="s">
        <v>147</v>
      </c>
      <c r="G10" s="140">
        <v>40000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5">
        <f t="shared" si="0"/>
        <v>40000</v>
      </c>
    </row>
    <row r="11" spans="1:16" s="4" customFormat="1" ht="29.25" customHeight="1" x14ac:dyDescent="0.45">
      <c r="A11" s="9">
        <v>5</v>
      </c>
      <c r="B11" s="13" t="s">
        <v>137</v>
      </c>
      <c r="C11" s="27" t="s">
        <v>131</v>
      </c>
      <c r="D11" s="27" t="s">
        <v>131</v>
      </c>
      <c r="E11" s="27" t="s">
        <v>132</v>
      </c>
      <c r="F11" s="27" t="s">
        <v>147</v>
      </c>
      <c r="G11" s="140">
        <v>40000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5">
        <f t="shared" si="0"/>
        <v>40000</v>
      </c>
    </row>
    <row r="12" spans="1:16" s="4" customFormat="1" ht="29.25" customHeight="1" x14ac:dyDescent="0.45">
      <c r="A12" s="9">
        <v>6</v>
      </c>
      <c r="B12" s="13" t="s">
        <v>142</v>
      </c>
      <c r="C12" s="27" t="s">
        <v>131</v>
      </c>
      <c r="D12" s="27" t="s">
        <v>131</v>
      </c>
      <c r="E12" s="27" t="s">
        <v>132</v>
      </c>
      <c r="F12" s="27" t="s">
        <v>147</v>
      </c>
      <c r="G12" s="140">
        <v>15000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5">
        <f t="shared" si="0"/>
        <v>15000</v>
      </c>
    </row>
    <row r="13" spans="1:16" s="4" customFormat="1" ht="29.25" customHeight="1" x14ac:dyDescent="0.45">
      <c r="A13" s="9">
        <v>7</v>
      </c>
      <c r="B13" s="13" t="s">
        <v>282</v>
      </c>
      <c r="C13" s="27" t="s">
        <v>131</v>
      </c>
      <c r="D13" s="27" t="s">
        <v>131</v>
      </c>
      <c r="E13" s="27" t="s">
        <v>132</v>
      </c>
      <c r="F13" s="27" t="s">
        <v>147</v>
      </c>
      <c r="G13" s="140">
        <v>13000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35">
        <f t="shared" si="0"/>
        <v>13000</v>
      </c>
    </row>
    <row r="14" spans="1:16" s="4" customFormat="1" ht="29.25" customHeight="1" x14ac:dyDescent="0.45">
      <c r="A14" s="9">
        <v>8</v>
      </c>
      <c r="B14" s="13" t="s">
        <v>130</v>
      </c>
      <c r="C14" s="27" t="s">
        <v>131</v>
      </c>
      <c r="D14" s="27" t="s">
        <v>131</v>
      </c>
      <c r="E14" s="27" t="s">
        <v>132</v>
      </c>
      <c r="F14" s="27" t="s">
        <v>147</v>
      </c>
      <c r="G14" s="140">
        <v>13000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5">
        <f t="shared" si="0"/>
        <v>13000</v>
      </c>
    </row>
    <row r="15" spans="1:16" s="4" customFormat="1" ht="29.25" customHeight="1" x14ac:dyDescent="0.45">
      <c r="A15" s="9">
        <v>9</v>
      </c>
      <c r="B15" s="13" t="s">
        <v>297</v>
      </c>
      <c r="C15" s="27" t="s">
        <v>131</v>
      </c>
      <c r="D15" s="27" t="s">
        <v>131</v>
      </c>
      <c r="E15" s="27" t="s">
        <v>132</v>
      </c>
      <c r="F15" s="27" t="s">
        <v>147</v>
      </c>
      <c r="G15" s="140">
        <v>13000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5">
        <f t="shared" si="0"/>
        <v>13000</v>
      </c>
    </row>
    <row r="16" spans="1:16" s="4" customFormat="1" ht="29.25" customHeight="1" x14ac:dyDescent="0.45">
      <c r="A16" s="9">
        <v>10</v>
      </c>
      <c r="B16" s="13" t="s">
        <v>133</v>
      </c>
      <c r="C16" s="27" t="s">
        <v>131</v>
      </c>
      <c r="D16" s="27" t="s">
        <v>131</v>
      </c>
      <c r="E16" s="27" t="s">
        <v>132</v>
      </c>
      <c r="F16" s="27" t="s">
        <v>147</v>
      </c>
      <c r="G16" s="140">
        <v>13000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5">
        <f t="shared" si="0"/>
        <v>13000</v>
      </c>
    </row>
    <row r="17" spans="1:13" s="4" customFormat="1" ht="29.25" customHeight="1" x14ac:dyDescent="0.45">
      <c r="A17" s="9">
        <v>11</v>
      </c>
      <c r="B17" s="13" t="s">
        <v>275</v>
      </c>
      <c r="C17" s="27" t="s">
        <v>131</v>
      </c>
      <c r="D17" s="27" t="s">
        <v>131</v>
      </c>
      <c r="E17" s="27" t="s">
        <v>132</v>
      </c>
      <c r="F17" s="27" t="s">
        <v>147</v>
      </c>
      <c r="G17" s="140">
        <v>13000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5">
        <f t="shared" si="0"/>
        <v>13000</v>
      </c>
    </row>
    <row r="18" spans="1:13" s="4" customFormat="1" ht="29.25" customHeight="1" x14ac:dyDescent="0.45">
      <c r="A18" s="9">
        <v>12</v>
      </c>
      <c r="B18" s="13" t="s">
        <v>355</v>
      </c>
      <c r="C18" s="27" t="s">
        <v>131</v>
      </c>
      <c r="D18" s="27" t="s">
        <v>131</v>
      </c>
      <c r="E18" s="27" t="s">
        <v>132</v>
      </c>
      <c r="F18" s="27" t="s">
        <v>147</v>
      </c>
      <c r="G18" s="140">
        <v>13000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5">
        <f t="shared" si="0"/>
        <v>13000</v>
      </c>
    </row>
    <row r="19" spans="1:13" s="4" customFormat="1" ht="29.25" customHeight="1" x14ac:dyDescent="0.45">
      <c r="A19" s="9">
        <v>13</v>
      </c>
      <c r="B19" s="13" t="s">
        <v>135</v>
      </c>
      <c r="C19" s="27" t="s">
        <v>131</v>
      </c>
      <c r="D19" s="27" t="s">
        <v>131</v>
      </c>
      <c r="E19" s="27" t="s">
        <v>132</v>
      </c>
      <c r="F19" s="27" t="s">
        <v>147</v>
      </c>
      <c r="G19" s="140">
        <v>13000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5">
        <f t="shared" si="0"/>
        <v>13000</v>
      </c>
    </row>
    <row r="20" spans="1:13" s="4" customFormat="1" ht="29.25" customHeight="1" x14ac:dyDescent="0.45">
      <c r="A20" s="9">
        <v>14</v>
      </c>
      <c r="B20" s="13" t="s">
        <v>138</v>
      </c>
      <c r="C20" s="27" t="s">
        <v>131</v>
      </c>
      <c r="D20" s="27" t="s">
        <v>131</v>
      </c>
      <c r="E20" s="27" t="s">
        <v>132</v>
      </c>
      <c r="F20" s="27" t="s">
        <v>147</v>
      </c>
      <c r="G20" s="140">
        <v>13000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5">
        <f t="shared" si="0"/>
        <v>13000</v>
      </c>
    </row>
    <row r="21" spans="1:13" s="4" customFormat="1" ht="29.25" customHeight="1" x14ac:dyDescent="0.45">
      <c r="A21" s="9">
        <v>15</v>
      </c>
      <c r="B21" s="13" t="s">
        <v>139</v>
      </c>
      <c r="C21" s="27" t="s">
        <v>131</v>
      </c>
      <c r="D21" s="27" t="s">
        <v>131</v>
      </c>
      <c r="E21" s="27" t="s">
        <v>132</v>
      </c>
      <c r="F21" s="27" t="s">
        <v>147</v>
      </c>
      <c r="G21" s="140">
        <v>13000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5">
        <f t="shared" si="0"/>
        <v>13000</v>
      </c>
    </row>
    <row r="22" spans="1:13" s="4" customFormat="1" ht="29.25" customHeight="1" x14ac:dyDescent="0.45">
      <c r="A22" s="9">
        <v>16</v>
      </c>
      <c r="B22" s="13" t="s">
        <v>141</v>
      </c>
      <c r="C22" s="27" t="s">
        <v>131</v>
      </c>
      <c r="D22" s="27" t="s">
        <v>131</v>
      </c>
      <c r="E22" s="27" t="s">
        <v>132</v>
      </c>
      <c r="F22" s="27" t="s">
        <v>147</v>
      </c>
      <c r="G22" s="140">
        <v>13000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5">
        <f t="shared" si="0"/>
        <v>13000</v>
      </c>
    </row>
    <row r="23" spans="1:13" s="4" customFormat="1" ht="29.25" customHeight="1" x14ac:dyDescent="0.45">
      <c r="A23" s="9"/>
      <c r="B23" s="13" t="s">
        <v>370</v>
      </c>
      <c r="C23" s="27" t="s">
        <v>131</v>
      </c>
      <c r="D23" s="27" t="s">
        <v>131</v>
      </c>
      <c r="E23" s="27" t="s">
        <v>132</v>
      </c>
      <c r="F23" s="27" t="s">
        <v>147</v>
      </c>
      <c r="G23" s="140">
        <v>13000</v>
      </c>
      <c r="H23" s="134"/>
      <c r="I23" s="134"/>
      <c r="J23" s="134"/>
      <c r="K23" s="134"/>
      <c r="L23" s="134"/>
      <c r="M23" s="135">
        <f t="shared" si="0"/>
        <v>13000</v>
      </c>
    </row>
    <row r="24" spans="1:13" s="4" customFormat="1" ht="29.25" customHeight="1" x14ac:dyDescent="0.45">
      <c r="A24" s="9">
        <v>17</v>
      </c>
      <c r="B24" s="13" t="s">
        <v>354</v>
      </c>
      <c r="C24" s="27" t="s">
        <v>131</v>
      </c>
      <c r="D24" s="27" t="s">
        <v>131</v>
      </c>
      <c r="E24" s="27" t="s">
        <v>132</v>
      </c>
      <c r="F24" s="27" t="s">
        <v>147</v>
      </c>
      <c r="G24" s="140">
        <v>13000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5">
        <f t="shared" si="0"/>
        <v>13000</v>
      </c>
    </row>
    <row r="25" spans="1:13" ht="22.5" customHeight="1" x14ac:dyDescent="0.45">
      <c r="A25" s="251" t="s">
        <v>150</v>
      </c>
      <c r="B25" s="252"/>
      <c r="C25" s="252"/>
      <c r="D25" s="252"/>
      <c r="E25" s="252"/>
      <c r="F25" s="263"/>
      <c r="G25" s="63">
        <f t="shared" ref="G25:M25" si="1">SUM(G8:G24)</f>
        <v>331000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331000</v>
      </c>
    </row>
    <row r="26" spans="1:13" ht="30.95" customHeight="1" x14ac:dyDescent="0.4">
      <c r="A26" s="14"/>
      <c r="D26" s="69"/>
      <c r="E26" s="69"/>
      <c r="F26" s="69"/>
      <c r="G26" s="115"/>
      <c r="H26" s="120"/>
      <c r="I26" s="120"/>
      <c r="J26" s="120"/>
      <c r="K26" s="120"/>
      <c r="L26" s="120"/>
      <c r="M26" s="120"/>
    </row>
    <row r="27" spans="1:13" ht="30.95" customHeight="1" x14ac:dyDescent="0.4">
      <c r="A27" s="14"/>
      <c r="D27" s="69"/>
      <c r="E27" s="69"/>
      <c r="F27" s="69"/>
      <c r="G27" s="115"/>
      <c r="H27" s="120"/>
      <c r="I27" s="120"/>
      <c r="J27" s="120"/>
      <c r="K27" s="120"/>
      <c r="L27" s="120"/>
      <c r="M27" s="120"/>
    </row>
    <row r="28" spans="1:13" ht="30.95" customHeight="1" thickBot="1" x14ac:dyDescent="0.5">
      <c r="A28" s="14"/>
      <c r="B28" s="37"/>
      <c r="C28" s="70"/>
      <c r="D28" s="69"/>
      <c r="E28" s="69"/>
      <c r="F28" s="23"/>
      <c r="G28" s="136"/>
      <c r="H28" s="136"/>
      <c r="I28" s="136"/>
    </row>
    <row r="29" spans="1:13" ht="30.95" customHeight="1" x14ac:dyDescent="0.5">
      <c r="A29" s="14"/>
      <c r="B29" s="82" t="s">
        <v>75</v>
      </c>
      <c r="C29" s="132"/>
      <c r="D29" s="132"/>
      <c r="E29" s="132"/>
      <c r="F29" s="90"/>
      <c r="G29" s="114" t="s">
        <v>169</v>
      </c>
      <c r="H29" s="114"/>
      <c r="I29" s="137"/>
    </row>
    <row r="30" spans="1:13" ht="27" customHeight="1" x14ac:dyDescent="0.5">
      <c r="A30" s="14"/>
      <c r="B30" s="82" t="s">
        <v>151</v>
      </c>
      <c r="C30" s="132"/>
      <c r="D30" s="132"/>
      <c r="E30" s="132"/>
      <c r="F30" s="90"/>
      <c r="G30" s="114" t="s">
        <v>170</v>
      </c>
      <c r="H30" s="137"/>
      <c r="I30" s="114"/>
    </row>
    <row r="31" spans="1:13" ht="30.95" customHeight="1" x14ac:dyDescent="0.45">
      <c r="A31" s="18"/>
      <c r="B31" s="17"/>
      <c r="C31" s="70"/>
      <c r="D31" s="70"/>
      <c r="E31" s="70"/>
      <c r="F31" s="70"/>
      <c r="G31" s="112"/>
      <c r="H31" s="112"/>
      <c r="I31" s="112"/>
      <c r="J31" s="117"/>
      <c r="K31" s="138"/>
      <c r="L31" s="138"/>
      <c r="M31" s="139"/>
    </row>
    <row r="32" spans="1:13" ht="30.95" customHeight="1" x14ac:dyDescent="0.45">
      <c r="A32" s="18"/>
      <c r="B32" s="17"/>
      <c r="C32" s="70"/>
      <c r="D32" s="70"/>
      <c r="E32" s="70"/>
      <c r="F32" s="70"/>
      <c r="G32" s="112"/>
      <c r="K32" s="117"/>
      <c r="L32" s="117"/>
      <c r="M32" s="120"/>
    </row>
    <row r="33" spans="1:16" ht="30.95" customHeight="1" x14ac:dyDescent="0.45">
      <c r="A33" s="18"/>
      <c r="B33" s="17"/>
      <c r="C33" s="70"/>
      <c r="D33" s="70"/>
      <c r="E33" s="70"/>
      <c r="F33" s="70"/>
      <c r="G33" s="112"/>
      <c r="K33" s="117"/>
      <c r="L33" s="117"/>
      <c r="M33" s="120"/>
    </row>
    <row r="34" spans="1:16" ht="30.95" customHeight="1" x14ac:dyDescent="0.45">
      <c r="A34" s="18"/>
      <c r="B34" s="17"/>
      <c r="C34" s="70"/>
      <c r="D34" s="70"/>
      <c r="E34" s="70"/>
      <c r="F34" s="70"/>
      <c r="G34" s="112"/>
      <c r="H34" s="112"/>
      <c r="I34" s="112"/>
      <c r="J34" s="117"/>
      <c r="K34" s="117"/>
      <c r="L34" s="117"/>
      <c r="M34" s="120"/>
    </row>
    <row r="35" spans="1:16" ht="30.95" customHeight="1" x14ac:dyDescent="0.45">
      <c r="A35" s="30"/>
      <c r="B35" s="31"/>
      <c r="C35" s="71"/>
      <c r="D35" s="71"/>
      <c r="E35" s="71"/>
      <c r="F35" s="71"/>
      <c r="G35" s="60"/>
      <c r="H35" s="60"/>
      <c r="I35" s="60"/>
      <c r="J35" s="60"/>
      <c r="K35" s="127"/>
      <c r="L35" s="127"/>
      <c r="M35" s="127"/>
    </row>
    <row r="36" spans="1:16" ht="28.5" x14ac:dyDescent="0.45">
      <c r="A36" s="25"/>
      <c r="B36" s="31"/>
      <c r="C36" s="71"/>
      <c r="D36" s="71"/>
      <c r="E36" s="71"/>
      <c r="F36" s="71"/>
      <c r="G36" s="61"/>
      <c r="H36" s="61"/>
      <c r="I36" s="61"/>
      <c r="J36" s="61"/>
      <c r="K36" s="127"/>
      <c r="L36" s="127"/>
      <c r="M36" s="127"/>
      <c r="N36" s="25"/>
      <c r="O36" s="25"/>
      <c r="P36" s="25"/>
    </row>
    <row r="37" spans="1:16" ht="28.5" x14ac:dyDescent="0.45">
      <c r="A37" s="25"/>
      <c r="B37" s="31"/>
      <c r="C37" s="71"/>
      <c r="D37" s="71"/>
      <c r="E37" s="71"/>
      <c r="F37" s="71"/>
      <c r="G37" s="61"/>
      <c r="H37" s="61"/>
      <c r="I37" s="61"/>
      <c r="J37" s="61"/>
      <c r="K37" s="127"/>
      <c r="L37" s="127"/>
      <c r="M37" s="127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3" workbookViewId="0">
      <selection activeCell="C26" sqref="C26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ht="27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5" ht="27" x14ac:dyDescent="0.25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27" x14ac:dyDescent="0.25">
      <c r="A4" s="254" t="s">
        <v>412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09"/>
    </row>
    <row r="5" spans="1:15" ht="27" x14ac:dyDescent="0.25">
      <c r="A5" s="265" t="s">
        <v>423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8.75" x14ac:dyDescent="0.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5" ht="52.5" customHeight="1" x14ac:dyDescent="0.45">
      <c r="A7" s="32" t="s">
        <v>1</v>
      </c>
      <c r="B7" s="211" t="s">
        <v>2</v>
      </c>
      <c r="C7" s="211" t="s">
        <v>3</v>
      </c>
      <c r="D7" s="211" t="s">
        <v>4</v>
      </c>
      <c r="E7" s="212" t="s">
        <v>5</v>
      </c>
      <c r="F7" s="7" t="s">
        <v>146</v>
      </c>
      <c r="G7" s="212" t="s">
        <v>371</v>
      </c>
      <c r="H7" s="211" t="s">
        <v>6</v>
      </c>
      <c r="I7" s="212" t="s">
        <v>7</v>
      </c>
      <c r="J7" s="211" t="s">
        <v>8</v>
      </c>
      <c r="K7" s="212" t="s">
        <v>9</v>
      </c>
      <c r="L7" s="212" t="s">
        <v>10</v>
      </c>
      <c r="M7" s="212" t="s">
        <v>11</v>
      </c>
      <c r="N7" s="211" t="s">
        <v>12</v>
      </c>
      <c r="O7" s="213"/>
    </row>
    <row r="8" spans="1:15" ht="22.5" x14ac:dyDescent="0.45">
      <c r="A8" s="33">
        <v>1</v>
      </c>
      <c r="B8" s="10" t="s">
        <v>372</v>
      </c>
      <c r="C8" s="11" t="s">
        <v>324</v>
      </c>
      <c r="D8" s="11" t="s">
        <v>23</v>
      </c>
      <c r="E8" s="214" t="s">
        <v>24</v>
      </c>
      <c r="F8" s="11" t="s">
        <v>147</v>
      </c>
      <c r="G8" s="215">
        <v>25000</v>
      </c>
      <c r="H8" s="215">
        <v>0</v>
      </c>
      <c r="I8" s="215">
        <v>25</v>
      </c>
      <c r="J8" s="215">
        <v>717.5</v>
      </c>
      <c r="K8" s="215">
        <v>760</v>
      </c>
      <c r="L8" s="215">
        <v>3486.65</v>
      </c>
      <c r="M8" s="215">
        <f>+H8+I8+J8+K8+L8</f>
        <v>4989.1499999999996</v>
      </c>
      <c r="N8" s="215">
        <f>+G8-M8</f>
        <v>20010.849999999999</v>
      </c>
      <c r="O8" s="210"/>
    </row>
    <row r="9" spans="1:15" ht="22.5" x14ac:dyDescent="0.45">
      <c r="A9" s="33">
        <v>2</v>
      </c>
      <c r="B9" s="216" t="s">
        <v>373</v>
      </c>
      <c r="C9" s="216" t="s">
        <v>179</v>
      </c>
      <c r="D9" s="216" t="s">
        <v>129</v>
      </c>
      <c r="E9" s="214" t="s">
        <v>24</v>
      </c>
      <c r="F9" s="216" t="s">
        <v>148</v>
      </c>
      <c r="G9" s="215">
        <v>10000</v>
      </c>
      <c r="H9" s="215">
        <v>0</v>
      </c>
      <c r="I9" s="215">
        <v>25</v>
      </c>
      <c r="J9" s="215">
        <v>287</v>
      </c>
      <c r="K9" s="215">
        <v>304</v>
      </c>
      <c r="L9" s="215">
        <v>1148.33</v>
      </c>
      <c r="M9" s="215">
        <f>+H9+I9+J9+K9+L9</f>
        <v>1764.33</v>
      </c>
      <c r="N9" s="215">
        <f>+G9-M9</f>
        <v>8235.67</v>
      </c>
    </row>
    <row r="10" spans="1:15" ht="22.5" x14ac:dyDescent="0.45">
      <c r="A10" s="266" t="s">
        <v>150</v>
      </c>
      <c r="B10" s="267"/>
      <c r="C10" s="267"/>
      <c r="D10" s="267"/>
      <c r="E10" s="267"/>
      <c r="F10" s="268"/>
      <c r="G10" s="217">
        <f>SUM(G8:G8)</f>
        <v>25000</v>
      </c>
      <c r="H10" s="218">
        <f t="shared" ref="H10:M10" si="0">SUM(H8:H8)</f>
        <v>0</v>
      </c>
      <c r="I10" s="218">
        <f t="shared" si="0"/>
        <v>25</v>
      </c>
      <c r="J10" s="218">
        <f t="shared" si="0"/>
        <v>717.5</v>
      </c>
      <c r="K10" s="218">
        <f t="shared" si="0"/>
        <v>760</v>
      </c>
      <c r="L10" s="218">
        <f t="shared" si="0"/>
        <v>3486.65</v>
      </c>
      <c r="M10" s="218">
        <f t="shared" si="0"/>
        <v>4989.1499999999996</v>
      </c>
      <c r="N10" s="218">
        <f>SUM(N8:N9)</f>
        <v>28246.519999999997</v>
      </c>
    </row>
    <row r="11" spans="1:15" ht="18.75" x14ac:dyDescent="0.4">
      <c r="A11" s="219"/>
      <c r="B11" s="34"/>
      <c r="C11" s="34"/>
      <c r="D11" s="34"/>
      <c r="E11" s="34"/>
      <c r="F11" s="34"/>
      <c r="G11" s="220"/>
      <c r="H11" s="35"/>
      <c r="I11" s="35"/>
      <c r="J11" s="35"/>
      <c r="K11" s="35"/>
      <c r="L11" s="35"/>
      <c r="M11" s="35"/>
      <c r="N11" s="35"/>
    </row>
    <row r="12" spans="1:15" ht="18.75" x14ac:dyDescent="0.4">
      <c r="A12" s="219"/>
      <c r="B12" s="34"/>
      <c r="C12" s="34"/>
      <c r="D12" s="34"/>
      <c r="E12" s="34"/>
      <c r="F12" s="34"/>
      <c r="G12" s="220"/>
      <c r="H12" s="35"/>
      <c r="I12" s="35"/>
      <c r="J12" s="35"/>
      <c r="K12" s="35"/>
      <c r="L12" s="35"/>
      <c r="M12" s="35"/>
      <c r="N12" s="35"/>
    </row>
    <row r="13" spans="1:15" ht="23.25" thickBot="1" x14ac:dyDescent="0.5">
      <c r="A13" s="36"/>
      <c r="B13" s="37"/>
      <c r="C13" s="38"/>
      <c r="D13" s="38"/>
      <c r="E13" s="38"/>
      <c r="F13" s="38"/>
      <c r="G13" s="39"/>
      <c r="H13" s="221"/>
      <c r="I13" s="221"/>
      <c r="J13" s="221"/>
      <c r="K13" s="40"/>
      <c r="L13" s="40"/>
      <c r="M13" s="40"/>
      <c r="N13" s="35"/>
    </row>
    <row r="14" spans="1:15" ht="24.75" x14ac:dyDescent="0.5">
      <c r="A14" s="36"/>
      <c r="B14" s="82" t="s">
        <v>75</v>
      </c>
      <c r="C14" s="82"/>
      <c r="D14" s="82"/>
      <c r="E14" s="82"/>
      <c r="F14" s="82"/>
      <c r="G14" s="222"/>
      <c r="H14" s="222" t="s">
        <v>76</v>
      </c>
      <c r="I14" s="222"/>
      <c r="J14" s="222"/>
      <c r="K14" s="223"/>
      <c r="L14" s="40"/>
      <c r="M14" s="40"/>
      <c r="N14" s="35"/>
    </row>
    <row r="15" spans="1:15" ht="24.75" x14ac:dyDescent="0.5">
      <c r="A15" s="36"/>
      <c r="B15" s="82" t="s">
        <v>151</v>
      </c>
      <c r="C15" s="82"/>
      <c r="D15" s="82"/>
      <c r="E15" s="82"/>
      <c r="F15" s="82"/>
      <c r="G15" s="222"/>
      <c r="H15" s="222" t="s">
        <v>77</v>
      </c>
      <c r="I15" s="222"/>
      <c r="J15" s="224"/>
      <c r="K15" s="39"/>
      <c r="L15" s="40"/>
      <c r="M15" s="40"/>
      <c r="N15" s="35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2026-04-13T14:27:25Z</dcterms:modified>
  <dc:language>es-ES</dc:language>
</cp:coreProperties>
</file>