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iz\Desktop\Transparencia 2021\RRHH\Nominas Año 2021\Octubre\"/>
    </mc:Choice>
  </mc:AlternateContent>
  <xr:revisionPtr revIDLastSave="0" documentId="13_ncr:1_{3ACD73B6-967F-4534-AF53-9B7B9CB54B5C}" xr6:coauthVersionLast="47" xr6:coauthVersionMax="47" xr10:uidLastSave="{00000000-0000-0000-0000-000000000000}"/>
  <bookViews>
    <workbookView xWindow="-120" yWindow="-120" windowWidth="20730" windowHeight="11160" tabRatio="500" firstSheet="3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Print_Area" localSheetId="5">'COMPENSACION POR SEGURIDAD'!$A$1:$M$32</definedName>
    <definedName name="_xlnm.Print_Area" localSheetId="0">'FIJO PROG 01 '!$A$1:$N$94</definedName>
    <definedName name="_xlnm.Print_Area" localSheetId="2">'FIJO PROG 11'!$A$1:$N$69</definedName>
    <definedName name="_xlnm.Print_Area" localSheetId="3">'FIJO PROG 12'!$A$1:$N$56</definedName>
    <definedName name="_xlnm.Print_Area" localSheetId="4">'TRAMITE DE PENSION'!$A$1:$N$28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" i="4" l="1"/>
  <c r="M36" i="3"/>
  <c r="M34" i="3"/>
  <c r="M12" i="2"/>
  <c r="M11" i="2"/>
  <c r="M16" i="1" l="1"/>
  <c r="M15" i="1"/>
  <c r="O33" i="6"/>
  <c r="N33" i="6"/>
  <c r="N16" i="6"/>
  <c r="N10" i="6"/>
  <c r="N11" i="6"/>
  <c r="N12" i="6"/>
  <c r="N13" i="6"/>
  <c r="N14" i="6"/>
  <c r="N15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O31" i="6" s="1"/>
  <c r="N32" i="6"/>
  <c r="O32" i="6" s="1"/>
  <c r="M14" i="1"/>
  <c r="M43" i="1"/>
  <c r="L19" i="1"/>
  <c r="M19" i="1" s="1"/>
  <c r="M21" i="1"/>
  <c r="N9" i="1" l="1"/>
  <c r="M10" i="1"/>
  <c r="N10" i="1" s="1"/>
  <c r="M11" i="1"/>
  <c r="N11" i="1" s="1"/>
  <c r="M12" i="1"/>
  <c r="N12" i="1" s="1"/>
  <c r="M13" i="1"/>
  <c r="N13" i="1" s="1"/>
  <c r="N14" i="1"/>
  <c r="N15" i="1"/>
  <c r="N16" i="1"/>
  <c r="M17" i="1"/>
  <c r="N17" i="1" s="1"/>
  <c r="M18" i="1"/>
  <c r="N18" i="1" s="1"/>
  <c r="N19" i="1"/>
  <c r="M20" i="1"/>
  <c r="N20" i="1" s="1"/>
  <c r="N21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N43" i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7" i="1"/>
  <c r="N57" i="1" s="1"/>
  <c r="M66" i="1"/>
  <c r="N66" i="1" s="1"/>
  <c r="M58" i="1"/>
  <c r="N58" i="1" s="1"/>
  <c r="M59" i="1"/>
  <c r="N59" i="1" s="1"/>
  <c r="M56" i="1"/>
  <c r="N56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N83" i="1"/>
  <c r="G84" i="1"/>
  <c r="H84" i="1"/>
  <c r="I84" i="1"/>
  <c r="J84" i="1"/>
  <c r="K84" i="1"/>
  <c r="L84" i="1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3" i="6"/>
  <c r="O12" i="6"/>
  <c r="O11" i="6"/>
  <c r="O10" i="6"/>
  <c r="N9" i="6"/>
  <c r="O9" i="6" s="1"/>
  <c r="O34" i="6" s="1"/>
  <c r="M34" i="6"/>
  <c r="L34" i="6"/>
  <c r="K34" i="6"/>
  <c r="J34" i="6"/>
  <c r="I34" i="6"/>
  <c r="H34" i="6"/>
  <c r="N84" i="1" l="1"/>
  <c r="M84" i="1"/>
  <c r="N34" i="6"/>
  <c r="O14" i="6"/>
  <c r="D102" i="1" l="1"/>
  <c r="L25" i="5"/>
  <c r="K25" i="5"/>
  <c r="J25" i="5"/>
  <c r="I25" i="5"/>
  <c r="H25" i="5"/>
  <c r="G25" i="5"/>
  <c r="M14" i="5"/>
  <c r="M24" i="5"/>
  <c r="M23" i="5"/>
  <c r="M22" i="5"/>
  <c r="M9" i="5"/>
  <c r="M21" i="5"/>
  <c r="M20" i="5"/>
  <c r="M19" i="5"/>
  <c r="M13" i="5"/>
  <c r="M12" i="5"/>
  <c r="M18" i="5"/>
  <c r="M11" i="5"/>
  <c r="M10" i="5"/>
  <c r="M17" i="5"/>
  <c r="M16" i="5"/>
  <c r="M15" i="5"/>
  <c r="L14" i="4"/>
  <c r="K14" i="4"/>
  <c r="J14" i="4"/>
  <c r="I14" i="4"/>
  <c r="H14" i="4"/>
  <c r="G14" i="4"/>
  <c r="M9" i="4"/>
  <c r="N9" i="4" s="1"/>
  <c r="M11" i="4"/>
  <c r="N11" i="4" s="1"/>
  <c r="M10" i="4"/>
  <c r="N10" i="4" s="1"/>
  <c r="L41" i="3"/>
  <c r="K41" i="3"/>
  <c r="J41" i="3"/>
  <c r="I41" i="3"/>
  <c r="H41" i="3"/>
  <c r="G41" i="3"/>
  <c r="M35" i="3"/>
  <c r="N35" i="3" s="1"/>
  <c r="M13" i="3"/>
  <c r="N13" i="3" s="1"/>
  <c r="M20" i="3"/>
  <c r="N20" i="3" s="1"/>
  <c r="M24" i="3"/>
  <c r="N24" i="3" s="1"/>
  <c r="N36" i="3"/>
  <c r="M32" i="3"/>
  <c r="N32" i="3" s="1"/>
  <c r="N28" i="3"/>
  <c r="M27" i="3"/>
  <c r="N27" i="3" s="1"/>
  <c r="M23" i="3"/>
  <c r="N23" i="3" s="1"/>
  <c r="M37" i="3"/>
  <c r="N37" i="3" s="1"/>
  <c r="M18" i="3"/>
  <c r="N18" i="3" s="1"/>
  <c r="M21" i="3"/>
  <c r="N21" i="3" s="1"/>
  <c r="M38" i="3"/>
  <c r="N38" i="3" s="1"/>
  <c r="M19" i="3"/>
  <c r="N19" i="3" s="1"/>
  <c r="M12" i="3"/>
  <c r="N12" i="3" s="1"/>
  <c r="M26" i="3"/>
  <c r="N26" i="3" s="1"/>
  <c r="M22" i="3"/>
  <c r="N22" i="3" s="1"/>
  <c r="M9" i="3"/>
  <c r="N9" i="3" s="1"/>
  <c r="M17" i="3"/>
  <c r="N17" i="3" s="1"/>
  <c r="M11" i="3"/>
  <c r="N11" i="3" s="1"/>
  <c r="M16" i="3"/>
  <c r="N16" i="3" s="1"/>
  <c r="M33" i="3"/>
  <c r="N33" i="3" s="1"/>
  <c r="N34" i="3"/>
  <c r="M40" i="3"/>
  <c r="N40" i="3" s="1"/>
  <c r="M15" i="3"/>
  <c r="N15" i="3" s="1"/>
  <c r="M14" i="3"/>
  <c r="N14" i="3" s="1"/>
  <c r="M10" i="3"/>
  <c r="N10" i="3" s="1"/>
  <c r="M39" i="3"/>
  <c r="N39" i="3" s="1"/>
  <c r="M25" i="3"/>
  <c r="N25" i="3" s="1"/>
  <c r="L52" i="2"/>
  <c r="K52" i="2"/>
  <c r="J52" i="2"/>
  <c r="I52" i="2"/>
  <c r="H52" i="2"/>
  <c r="G52" i="2"/>
  <c r="M33" i="2"/>
  <c r="N33" i="2" s="1"/>
  <c r="M30" i="2"/>
  <c r="N30" i="2" s="1"/>
  <c r="M25" i="2"/>
  <c r="N25" i="2" s="1"/>
  <c r="M51" i="2"/>
  <c r="N51" i="2" s="1"/>
  <c r="M50" i="2"/>
  <c r="N50" i="2" s="1"/>
  <c r="M29" i="2"/>
  <c r="N29" i="2" s="1"/>
  <c r="M28" i="2"/>
  <c r="N28" i="2" s="1"/>
  <c r="M27" i="2"/>
  <c r="N27" i="2" s="1"/>
  <c r="M40" i="2"/>
  <c r="N40" i="2" s="1"/>
  <c r="M22" i="2"/>
  <c r="N22" i="2" s="1"/>
  <c r="M26" i="2"/>
  <c r="N26" i="2" s="1"/>
  <c r="M9" i="2"/>
  <c r="N9" i="2" s="1"/>
  <c r="M49" i="2"/>
  <c r="N49" i="2" s="1"/>
  <c r="M24" i="2"/>
  <c r="N24" i="2" s="1"/>
  <c r="M41" i="2"/>
  <c r="N41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17" i="2"/>
  <c r="N17" i="2" s="1"/>
  <c r="M16" i="2"/>
  <c r="N16" i="2" s="1"/>
  <c r="M14" i="2"/>
  <c r="N14" i="2" s="1"/>
  <c r="M23" i="2"/>
  <c r="N23" i="2" s="1"/>
  <c r="M15" i="2"/>
  <c r="N15" i="2" s="1"/>
  <c r="N12" i="2"/>
  <c r="M48" i="2"/>
  <c r="N48" i="2" s="1"/>
  <c r="M47" i="2"/>
  <c r="N47" i="2" s="1"/>
  <c r="M45" i="2"/>
  <c r="N45" i="2" s="1"/>
  <c r="M42" i="2"/>
  <c r="N42" i="2" s="1"/>
  <c r="M13" i="2"/>
  <c r="N13" i="2" s="1"/>
  <c r="M10" i="2"/>
  <c r="N10" i="2" s="1"/>
  <c r="M19" i="2"/>
  <c r="N19" i="2" s="1"/>
  <c r="M21" i="2"/>
  <c r="N21" i="2" s="1"/>
  <c r="M20" i="2"/>
  <c r="N20" i="2" s="1"/>
  <c r="N11" i="2"/>
  <c r="M44" i="2"/>
  <c r="N44" i="2" s="1"/>
  <c r="M46" i="2"/>
  <c r="N46" i="2" s="1"/>
  <c r="M43" i="2"/>
  <c r="N43" i="2" s="1"/>
  <c r="M32" i="2"/>
  <c r="N32" i="2" s="1"/>
  <c r="M31" i="2"/>
  <c r="N31" i="2" s="1"/>
  <c r="M18" i="2"/>
  <c r="M25" i="5" l="1"/>
  <c r="M14" i="4"/>
  <c r="M52" i="2"/>
  <c r="N41" i="3"/>
  <c r="M41" i="3"/>
  <c r="N18" i="2"/>
  <c r="N52" i="2" s="1"/>
</calcChain>
</file>

<file path=xl/sharedStrings.xml><?xml version="1.0" encoding="utf-8"?>
<sst xmlns="http://schemas.openxmlformats.org/spreadsheetml/2006/main" count="1134" uniqueCount="345">
  <si>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</si>
  <si>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</si>
  <si>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</si>
  <si>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</si>
  <si>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</si>
  <si>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</si>
  <si>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</si>
  <si>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</si>
  <si>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</si>
  <si>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</si>
  <si>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</si>
  <si>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</si>
  <si>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</si>
  <si>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</si>
  <si>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</si>
  <si>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</si>
  <si>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</si>
  <si>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</si>
  <si>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</si>
  <si>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</si>
  <si>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</si>
  <si>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ASESORA</t>
  </si>
  <si>
    <t>CONTRATADO</t>
  </si>
  <si>
    <t>01/05/21 HASTA 01/11/2021</t>
  </si>
  <si>
    <t>GIOVANNI ALESSANDRO GAUTREAUX RODRÍGUEZ</t>
  </si>
  <si>
    <t>JURÍDICA</t>
  </si>
  <si>
    <t>EDIAN FRANKLIN FRANCO DE LOS SANTOS</t>
  </si>
  <si>
    <t>COORDINACIÓN DE INVESTIGACIÓN</t>
  </si>
  <si>
    <t>ASESOR CIENTÍFICO</t>
  </si>
  <si>
    <t>MAYELYN MATEO BAUTISTA</t>
  </si>
  <si>
    <t>CENTRO DE BIOTECNOLOGÍA</t>
  </si>
  <si>
    <t>ENCARGADA DIVISIÓN</t>
  </si>
  <si>
    <t>01/06/21 HASTA 01/12/2021</t>
  </si>
  <si>
    <t>ALBA MARINA DE PAULA</t>
  </si>
  <si>
    <t>RECURSOS HUMANOS</t>
  </si>
  <si>
    <t>ENCARGADA</t>
  </si>
  <si>
    <t>10/05/21 HASTA 10/11/2021</t>
  </si>
  <si>
    <t>DONY VALDEZ Y VALDEZ</t>
  </si>
  <si>
    <t>ADMINISTRATIVO Y FINANCIERO</t>
  </si>
  <si>
    <t>ENCARGADO</t>
  </si>
  <si>
    <t>CARRERA</t>
  </si>
  <si>
    <t xml:space="preserve">ANGIE PATRICIA AGRAMONTE ROJAS </t>
  </si>
  <si>
    <t xml:space="preserve">COMUNICACIONES </t>
  </si>
  <si>
    <t>01/03/21 HASTA 01/09/2021</t>
  </si>
  <si>
    <t>JUNIOR ALEXIS VILLANUEVA ROSARIO</t>
  </si>
  <si>
    <t>LABORATORIO DE VIROLOGIA</t>
  </si>
  <si>
    <t>06/04/21 HASTA 06/10/2021</t>
  </si>
  <si>
    <t>VICTOR FRANCISCO SENA CUEVAS</t>
  </si>
  <si>
    <t>ENERGÍA RENOVABLE</t>
  </si>
  <si>
    <t>YOCASTA MARLENIS SANTANA MANZUETA</t>
  </si>
  <si>
    <t>SECCIÓN DE ASESORÍA Y ASIST. TÉCNICA</t>
  </si>
  <si>
    <t>01/04/21 HASTA 01/10/2021</t>
  </si>
  <si>
    <t>COMPRAS Y CONTRATACIONES</t>
  </si>
  <si>
    <t>15/02/21 HASTA 15/08/2021</t>
  </si>
  <si>
    <t>FAUSTO EMILIO CID CID</t>
  </si>
  <si>
    <t>TÉCNICO</t>
  </si>
  <si>
    <t>01/02/21 HASTA 01/08/2021</t>
  </si>
  <si>
    <t>THOMAS GROTHUESMANN</t>
  </si>
  <si>
    <t>TECNOLOGÍA DE LA INFORMACIÓN</t>
  </si>
  <si>
    <t xml:space="preserve">PEDRO SOSA </t>
  </si>
  <si>
    <t>COORDINACIÓN DE SERVICIOS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</si>
  <si>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</si>
  <si>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</si>
  <si>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</si>
  <si>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</si>
  <si>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</si>
  <si>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GESTIÓN DE CALIDAD</t>
  </si>
  <si>
    <t>ROSA ELENA RUIZ DE LA ROSA</t>
  </si>
  <si>
    <t>ANALISTA</t>
  </si>
  <si>
    <t>30/05/21 HASTA 30/11/2021</t>
  </si>
  <si>
    <t>FELIX MARIA RIVAS SIERRA</t>
  </si>
  <si>
    <t xml:space="preserve">ANALISTA </t>
  </si>
  <si>
    <t>PEDRO RAFAEL RAPHAEL E.</t>
  </si>
  <si>
    <t>DEPARTAMENTO JURÍDICO</t>
  </si>
  <si>
    <t>ASIST. CONSULTORÍA</t>
  </si>
  <si>
    <t>PAOLA LORENA CEBALLOS ANICO</t>
  </si>
  <si>
    <t>GESTIÓN DE CALIDAD Y ACREDITACIÓN</t>
  </si>
  <si>
    <t>JOAN MANUEL JIMENEZ GARCÍA</t>
  </si>
  <si>
    <t>BIOTECNOLOGÍA INDUSTRIAL</t>
  </si>
  <si>
    <t>DIOMARIS ALCÁNTARA FRIAS</t>
  </si>
  <si>
    <t>CONTABILIDAD</t>
  </si>
  <si>
    <t>JUAN PÉREZ MONCION</t>
  </si>
  <si>
    <t>LABORATORIOS</t>
  </si>
  <si>
    <t>TÉCNICO ASESORÍA Y ASISTENCIA</t>
  </si>
  <si>
    <t xml:space="preserve">EVELYN VIRGINIA MOREL ARAUJO </t>
  </si>
  <si>
    <t>YEIMI DELGADO DE LA CRUZ</t>
  </si>
  <si>
    <t>MAXIMO LUNA AQUINO</t>
  </si>
  <si>
    <t>LABORATORIO DE ENSAYOS Y ANÁLISIS</t>
  </si>
  <si>
    <t>SUPERVISOR DE MANT. EQUIPOS ANALITICOS</t>
  </si>
  <si>
    <t>SECRETARIA</t>
  </si>
  <si>
    <t>ELIZABETH ORQUIDIA DIAZ LIRIANO</t>
  </si>
  <si>
    <t>ASISTENTE DIRECCIÓN</t>
  </si>
  <si>
    <t>STEVEN ARGENIS PEÑA PAULINO</t>
  </si>
  <si>
    <t>JUAN PABLO REINOSO</t>
  </si>
  <si>
    <t>MEDIO AMBIENTE</t>
  </si>
  <si>
    <t>FELIX ANTONIO CASADO REYES</t>
  </si>
  <si>
    <t>SERVICIOS GENERALES</t>
  </si>
  <si>
    <t>SUPERVISOR DE MANTENIMIENTO</t>
  </si>
  <si>
    <t xml:space="preserve">NICOLAS ALCÁNTARA DE JESUS </t>
  </si>
  <si>
    <t>CHOFER</t>
  </si>
  <si>
    <t>MELISSA ELIONOL GÓMEZ ACOSTA DE MEJIA</t>
  </si>
  <si>
    <t>08/06/21 HASTA 08/12/2021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</si>
  <si>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</si>
  <si>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</si>
  <si>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</si>
  <si>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</si>
  <si>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</si>
  <si>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</si>
  <si>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</si>
  <si>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</si>
  <si>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</si>
  <si>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ALMACÉN</t>
  </si>
  <si>
    <t>AUXILIAR</t>
  </si>
  <si>
    <t>JUAN ENRIQUE MOREL LORA</t>
  </si>
  <si>
    <t>JUANA FRANCISCA RODRÍGUEZ</t>
  </si>
  <si>
    <t>JONATAN ANTONIO ACEVEDO REGALADO</t>
  </si>
  <si>
    <t>SERVICIO AL CLIENTE</t>
  </si>
  <si>
    <t>AUXILIAR DE RECEPCIÓN DE MUESTRAS</t>
  </si>
  <si>
    <t>REYNARDO SORIANO DE LA ROSA</t>
  </si>
  <si>
    <t>EDMUNDO EDWARDO SOSA REYES</t>
  </si>
  <si>
    <t>PEDRO MICHELLI SOSA GUZMÁN</t>
  </si>
  <si>
    <t>01/01/21 HASTA 01/07/2021</t>
  </si>
  <si>
    <t>DAMARYS LUCIANO RODRÍGUEZ</t>
  </si>
  <si>
    <t xml:space="preserve">OFICIAL DE DE SERVICIOS </t>
  </si>
  <si>
    <t>LUIS AMERICO FAJARDO BURGOS</t>
  </si>
  <si>
    <t>JORDANIA SAN LUIS DE PAULA</t>
  </si>
  <si>
    <t>OMNELINA ESTHER ROSARIO ALARCON</t>
  </si>
  <si>
    <t>18/05/21 HASTA 18/10/2021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</si>
  <si>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</si>
  <si>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</si>
  <si>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</si>
  <si>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</si>
  <si>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</si>
  <si>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ALEJANDRO ANTONIO MOLINA COLON</t>
  </si>
  <si>
    <t>JOSE MARIA ALEXANDER MOQUETE MARTINEZ</t>
  </si>
  <si>
    <t>ANNILEIDY SANTANA RODRÍGUEZ</t>
  </si>
  <si>
    <t>ELIGIO FRANCY PEÑA</t>
  </si>
  <si>
    <t>AUXILIAR RECEPCIÓN DE MUESTRAS</t>
  </si>
  <si>
    <t>HEILIANY VIRGINIA ZAPATA LÓPEZ</t>
  </si>
  <si>
    <t>CLARA MARIA HERNÁNDEZ COLON</t>
  </si>
  <si>
    <t>CEBIVE</t>
  </si>
  <si>
    <t xml:space="preserve">NATANAEL MERCEDES SEBASTIAN </t>
  </si>
  <si>
    <t>MARINO NIEVE FRIAS</t>
  </si>
  <si>
    <t>YOSMAIRA ALEXIS</t>
  </si>
  <si>
    <t xml:space="preserve">SECRETARIA </t>
  </si>
  <si>
    <t>DISLEYNY PERALTA CAMINERO</t>
  </si>
  <si>
    <t>EDUVIGES SOLANO GUANTE</t>
  </si>
  <si>
    <t>XIOMARA DE JESUS LEONARDO</t>
  </si>
  <si>
    <t>ARCHIVO Y CORRESPONDENCIA</t>
  </si>
  <si>
    <t>JULISSA DIOMARYS ROSARIO BERROA</t>
  </si>
  <si>
    <t>RECEPCIONISTA</t>
  </si>
  <si>
    <t>KATHERIN ALTAGRACIA ARACENA MARTE</t>
  </si>
  <si>
    <t>ISABEL PEGUERO SANTANA</t>
  </si>
  <si>
    <t>ELBA BIANNELIS MENDEZ PÉREZ</t>
  </si>
  <si>
    <t>MARIANNY EMETERIO MOSQUEA</t>
  </si>
  <si>
    <t>SANTA MARTHA BUSSI BEATO</t>
  </si>
  <si>
    <t>LABORATORIO DE AGUAS</t>
  </si>
  <si>
    <t>JUNIOR XAVIER LÓPEZ MERCEDES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</si>
  <si>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</si>
  <si>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</si>
  <si>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</si>
  <si>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</si>
  <si>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</si>
  <si>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</si>
  <si>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</si>
  <si>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</si>
  <si>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>RAQUEL TORIBIO</t>
  </si>
  <si>
    <t>ANNIE INFANCIA A. TEJADA PAULINO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</si>
  <si>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</si>
  <si>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</si>
  <si>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</si>
  <si>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</si>
  <si>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</si>
  <si>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</si>
  <si>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</si>
  <si>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</si>
  <si>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</si>
  <si>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</si>
  <si>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</si>
  <si>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CLAUDIA MERAN LEBRÓN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</si>
  <si>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</si>
  <si>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</si>
  <si>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</si>
  <si>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</si>
  <si>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</si>
  <si>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</si>
  <si>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</si>
  <si>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</si>
  <si>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</si>
  <si>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</si>
  <si>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</si>
  <si>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</si>
  <si>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</si>
  <si>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</si>
  <si>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</si>
  <si>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</si>
  <si>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</si>
  <si>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</si>
  <si>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</si>
  <si>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JANIELLE GARCIA 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</si>
  <si>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</si>
  <si>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</si>
  <si>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</si>
  <si>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</si>
  <si>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</si>
  <si>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</si>
  <si>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>EMILIO GUZMÁN HERRERA</t>
  </si>
  <si>
    <t>BIENVENIDO AMANCIO</t>
  </si>
  <si>
    <t>FERMÍN FAMILIA ROSARIO</t>
  </si>
  <si>
    <t>JOSE RAMÓN NÚÑEZ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</si>
  <si>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</si>
  <si>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</si>
  <si>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</si>
  <si>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</si>
  <si>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</si>
  <si>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</si>
  <si>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</si>
  <si>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</si>
  <si>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</si>
  <si>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</si>
  <si>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</si>
  <si>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</si>
  <si>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</si>
  <si>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</si>
  <si>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</si>
  <si>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</si>
  <si>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</si>
  <si>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</si>
  <si>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</si>
  <si>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</si>
  <si>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</si>
  <si>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</si>
  <si>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</si>
  <si>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</si>
  <si>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BIOTECNOLOGÍA APLICADA AL MEDIO AMBIENTE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</si>
  <si>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</si>
  <si>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</si>
  <si>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</si>
  <si>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</si>
  <si>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</si>
  <si>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</si>
  <si>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</si>
  <si>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EINSTEIN TAPIA  BONILLA</t>
  </si>
  <si>
    <t>LABORATORIO CROMATOGRAFÍA</t>
  </si>
  <si>
    <t>NURIA MARIEL CHECO CASTRO</t>
  </si>
  <si>
    <t>SERÁN</t>
  </si>
  <si>
    <t>ANA VICTORIA VARGAS GARCÍA</t>
  </si>
  <si>
    <t>JACINTA ALTAGRACIA FORTUNATO</t>
  </si>
  <si>
    <t>MARIA ROSA DE LA CRUZ MINIÑO</t>
  </si>
  <si>
    <t>ALTAGRACIA RINCON CONRADO</t>
  </si>
  <si>
    <t>JUANA RAFAELA SANTANA</t>
  </si>
  <si>
    <t>AINA DANAISA RAMÍREZ RAMÍREZ</t>
  </si>
  <si>
    <t>LEONEL ADALBERTO MOQUETE BELLO</t>
  </si>
  <si>
    <t>SONIA MADALI DE PAULA MOTA</t>
  </si>
  <si>
    <t>LABORATORIO AGUAS</t>
  </si>
  <si>
    <t>CASTALIA ERNESTINA MARTÍNEZ</t>
  </si>
  <si>
    <t>LABORATORIO ENSAYOS FÍSICOS</t>
  </si>
  <si>
    <t>CARLOS ANGELO DE LA CRUZ GÓMEZ</t>
  </si>
  <si>
    <t>JOSEYLYN RAMÍREZ</t>
  </si>
  <si>
    <t>LABORATORIO MINERALOGÍA</t>
  </si>
  <si>
    <t>NISCAURY MASIEL REYES</t>
  </si>
  <si>
    <t>LABORATORIO ENSAYOS QUÍMICOS</t>
  </si>
  <si>
    <t>JEAN CARLOS OZUNA DE LA CRUZ</t>
  </si>
  <si>
    <t>MARIA ALTAGRACIA DE LA CRUZ P.</t>
  </si>
  <si>
    <t>LUIS MIGUEL NUÑEZ TAPIA</t>
  </si>
  <si>
    <t>LABORATORIO ENSAYO FÍSICOS</t>
  </si>
  <si>
    <t>CARLOS FERMÍN ROSA BRITO</t>
  </si>
  <si>
    <t>INSTRUMENTALISTA DE LABORATORIO</t>
  </si>
  <si>
    <t>JUANA BELÉN MARTE</t>
  </si>
  <si>
    <t xml:space="preserve">LABORATORIO CROMATOGRAFÍA </t>
  </si>
  <si>
    <t>GABRIELA CIRIACO VILLEGAS</t>
  </si>
  <si>
    <t>RAUL IGNACIO SABALA</t>
  </si>
  <si>
    <t>AUXILIAR DE MANTENIMIENTO DE EQUIPO</t>
  </si>
  <si>
    <t>NICOLE ORTEGA CORDERO</t>
  </si>
  <si>
    <t>LABORATORIO DE ANÁLISIS Y ENSAYOS</t>
  </si>
  <si>
    <t xml:space="preserve">EUCEBIA NARCISA HERNÁNDEZ </t>
  </si>
  <si>
    <t>25.00</t>
  </si>
  <si>
    <t>ELIZABETH SIME SEVERINO</t>
  </si>
  <si>
    <t>35,000,00</t>
  </si>
  <si>
    <t>BRAULIO VICTOR VELGAL DE LA ROSA</t>
  </si>
  <si>
    <t>1,004,50</t>
  </si>
  <si>
    <t>HÉCTOR ALEXIS RINCON BRITO</t>
  </si>
  <si>
    <t>BETTY BELÉN PÉREZ MONTERO</t>
  </si>
  <si>
    <t>SARAH MARIA PEÑA GUZMÁN</t>
  </si>
  <si>
    <t>JOSE ANTONIO SÁNCHEZ BORBÓN</t>
  </si>
  <si>
    <t>LABORATORIO VIROLOGIA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</si>
  <si>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</si>
  <si>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</si>
  <si>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</si>
  <si>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</si>
  <si>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</si>
  <si>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</si>
  <si>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</si>
  <si>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</si>
  <si>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</si>
  <si>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</si>
  <si>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</si>
  <si>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</si>
  <si>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 xml:space="preserve">            Revisado Por: Licda. Alba Marina De Paula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</si>
  <si>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</si>
  <si>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</si>
  <si>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</si>
  <si>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</si>
  <si>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</si>
  <si>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</si>
  <si>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</si>
  <si>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</si>
  <si>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</si>
  <si>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</si>
  <si>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</si>
  <si>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</si>
  <si>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WILLIAN ENCARNACIÓN SORIANO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</si>
  <si>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</si>
  <si>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</si>
  <si>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</si>
  <si>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</si>
  <si>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</si>
  <si>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LUIS MIGUEL DE LEÓN PINEDA</t>
  </si>
  <si>
    <t xml:space="preserve">                                         Revisado Por: Licda. Alba Marina De Paula</t>
  </si>
  <si>
    <t>YISAUDY JORGELINA LOPEZ BONIFACIO</t>
  </si>
  <si>
    <t>ROLFY ARISMENDY HERNANDEZ MOTA</t>
  </si>
  <si>
    <t>SOPORTE INFORMATICO</t>
  </si>
  <si>
    <t xml:space="preserve">                                                        Nómina de Sueldos: Empleados Fijos Programa 11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</si>
  <si>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</si>
  <si>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</si>
  <si>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 xml:space="preserve">                            OCTUBRE 2021</t>
  </si>
  <si>
    <t xml:space="preserve">   OCTUBRE 2021</t>
  </si>
  <si>
    <t>FECHA</t>
  </si>
  <si>
    <t>GENERO</t>
  </si>
  <si>
    <t>MASCULINO</t>
  </si>
  <si>
    <t>FEMENINO</t>
  </si>
  <si>
    <t>Nómina de Sueldos: Empleados Contratados Prg. 01 Y 11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</si>
  <si>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</si>
  <si>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</si>
  <si>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</si>
  <si>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</si>
  <si>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</si>
  <si>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 xml:space="preserve">                    Enc. Depto. Recursos Humanos</t>
  </si>
  <si>
    <t xml:space="preserve">                                                    Enc. Depto. Recursos Humanos</t>
  </si>
  <si>
    <t>JEAN CARLOS ORTIZ PEREZ</t>
  </si>
  <si>
    <t>SOPORTE TECNOCO INFORMATICO</t>
  </si>
  <si>
    <t>MIGUEL ESPIRMAN MENDEZ LEON</t>
  </si>
  <si>
    <t>SECRETARIA EJECUTIVA</t>
  </si>
  <si>
    <t>01/10/21 HASTA 01/04/2022</t>
  </si>
  <si>
    <t>03/09/21 HASTA 01/03/2022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</si>
</sst>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Arial Black"/>
      <family val="2"/>
      <charset val="1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7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/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/>
    </xf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 applyBorder="1" applyAlignment="1">
      <alignment horizontal="center"/>
    </xf>
    <xf numFmtId="4" fontId="30" fillId="2" borderId="0" xfId="0" applyNumberFormat="1" applyFont="1" applyFill="1" applyBorder="1" applyAlignment="1">
      <alignment horizontal="center"/>
    </xf>
    <xf numFmtId="4" fontId="31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17" fontId="3" fillId="2" borderId="0" xfId="0" applyNumberFormat="1" applyFont="1" applyFill="1" applyAlignment="1">
      <alignment horizontal="center" vertical="center"/>
    </xf>
    <xf numFmtId="4" fontId="6" fillId="5" borderId="1" xfId="0" applyNumberFormat="1" applyFont="1" applyFill="1" applyBorder="1" applyAlignment="1"/>
    <xf numFmtId="4" fontId="6" fillId="5" borderId="1" xfId="0" applyNumberFormat="1" applyFont="1" applyFill="1" applyBorder="1" applyAlignment="1">
      <alignment horizontal="center"/>
    </xf>
  </cellXfs>
  <cellStyles count="2">
    <cellStyle name="Millares 2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66855</xdr:rowOff>
    </xdr:from>
    <xdr:to>
      <xdr:col>6</xdr:col>
      <xdr:colOff>1066381</xdr:colOff>
      <xdr:row>2</xdr:row>
      <xdr:rowOff>308465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17500" y="66855"/>
          <a:ext cx="2336381" cy="89248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971176</xdr:colOff>
      <xdr:row>0</xdr:row>
      <xdr:rowOff>151459</xdr:rowOff>
    </xdr:from>
    <xdr:to>
      <xdr:col>7</xdr:col>
      <xdr:colOff>472111</xdr:colOff>
      <xdr:row>3</xdr:row>
      <xdr:rowOff>2918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043088" y="151459"/>
          <a:ext cx="2335515" cy="8599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3142440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2024345</xdr:colOff>
      <xdr:row>0</xdr:row>
      <xdr:rowOff>0</xdr:rowOff>
    </xdr:from>
    <xdr:to>
      <xdr:col>5</xdr:col>
      <xdr:colOff>221685</xdr:colOff>
      <xdr:row>2</xdr:row>
      <xdr:rowOff>325800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7947" y="0"/>
          <a:ext cx="2749967" cy="10038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3450944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639246</xdr:colOff>
      <xdr:row>0</xdr:row>
      <xdr:rowOff>0</xdr:rowOff>
    </xdr:from>
    <xdr:to>
      <xdr:col>6</xdr:col>
      <xdr:colOff>419086</xdr:colOff>
      <xdr:row>2</xdr:row>
      <xdr:rowOff>325205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78113" y="0"/>
          <a:ext cx="2756403" cy="100981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51840</xdr:colOff>
      <xdr:row>0</xdr:row>
      <xdr:rowOff>9360</xdr:rowOff>
    </xdr:from>
    <xdr:to>
      <xdr:col>8</xdr:col>
      <xdr:colOff>605371</xdr:colOff>
      <xdr:row>2</xdr:row>
      <xdr:rowOff>335160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2120" y="9360"/>
          <a:ext cx="2768400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2007360</xdr:colOff>
      <xdr:row>0</xdr:row>
      <xdr:rowOff>1440</xdr:rowOff>
    </xdr:from>
    <xdr:to>
      <xdr:col>3</xdr:col>
      <xdr:colOff>1196339</xdr:colOff>
      <xdr:row>0</xdr:row>
      <xdr:rowOff>1800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6632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1523880</xdr:colOff>
      <xdr:row>0</xdr:row>
      <xdr:rowOff>9360</xdr:rowOff>
    </xdr:from>
    <xdr:to>
      <xdr:col>5</xdr:col>
      <xdr:colOff>465158</xdr:colOff>
      <xdr:row>2</xdr:row>
      <xdr:rowOff>335160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811800" y="9360"/>
          <a:ext cx="2961000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view="pageBreakPreview" zoomScale="39" zoomScaleNormal="100" zoomScaleSheetLayoutView="39" zoomScalePageLayoutView="39" workbookViewId="0">
      <selection activeCell="B12" sqref="B1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53.7109375" customWidth="1"/>
    <col min="4" max="4" width="38.5703125" customWidth="1"/>
    <col min="5" max="5" width="20.7109375" customWidth="1"/>
    <col min="6" max="6" width="22.5703125" customWidth="1"/>
    <col min="7" max="7" width="24.7109375" customWidth="1"/>
    <col min="8" max="8" width="20.7109375" customWidth="1"/>
    <col min="9" max="9" width="17.28515625" customWidth="1"/>
    <col min="10" max="11" width="25.28515625" customWidth="1"/>
    <col min="12" max="12" width="20" customWidth="1"/>
    <col min="13" max="13" width="26.7109375" customWidth="1"/>
    <col min="14" max="14" width="28.42578125" customWidth="1"/>
  </cols>
  <sheetData>
    <row r="1" spans="1:18" s="1" customFormat="1" ht="27" x14ac:dyDescent="0.5"/>
    <row r="2" spans="1:18" s="1" customFormat="1" ht="23.2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s="1" customFormat="1" ht="27" x14ac:dyDescent="0.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8" s="1" customFormat="1" ht="27" x14ac:dyDescent="0.5">
      <c r="A5" s="70" t="s">
        <v>325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3"/>
    </row>
    <row r="6" spans="1:18" s="1" customFormat="1" ht="27" x14ac:dyDescent="0.5">
      <c r="A6" s="70" t="s">
        <v>332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3"/>
      <c r="Q6" s="3"/>
      <c r="R6" s="3"/>
    </row>
    <row r="7" spans="1:18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8" s="4" customFormat="1" ht="43.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328</v>
      </c>
      <c r="G8" s="7" t="s">
        <v>333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  <c r="O8" s="8"/>
    </row>
    <row r="9" spans="1:18" s="8" customFormat="1" ht="27" customHeight="1" x14ac:dyDescent="0.45">
      <c r="A9" s="9">
        <v>1</v>
      </c>
      <c r="B9" s="10" t="s">
        <v>13</v>
      </c>
      <c r="C9" s="11" t="s">
        <v>14</v>
      </c>
      <c r="D9" s="11" t="s">
        <v>15</v>
      </c>
      <c r="E9" s="11" t="s">
        <v>16</v>
      </c>
      <c r="F9" s="11" t="s">
        <v>329</v>
      </c>
      <c r="G9" s="12">
        <v>240000</v>
      </c>
      <c r="H9" s="13">
        <v>45377.84</v>
      </c>
      <c r="I9" s="13">
        <v>25</v>
      </c>
      <c r="J9" s="13">
        <v>6888</v>
      </c>
      <c r="K9" s="13">
        <v>4742.3999999999996</v>
      </c>
      <c r="L9" s="13">
        <v>7175</v>
      </c>
      <c r="M9" s="13">
        <v>64208.24</v>
      </c>
      <c r="N9" s="43">
        <f t="shared" ref="N9:N23" si="0">+G9-M9</f>
        <v>175791.76</v>
      </c>
      <c r="O9" s="4"/>
    </row>
    <row r="10" spans="1:18" s="4" customFormat="1" ht="22.5" customHeight="1" x14ac:dyDescent="0.45">
      <c r="A10" s="9">
        <v>2</v>
      </c>
      <c r="B10" s="14" t="s">
        <v>17</v>
      </c>
      <c r="C10" s="11" t="s">
        <v>14</v>
      </c>
      <c r="D10" s="15" t="s">
        <v>18</v>
      </c>
      <c r="E10" s="11" t="s">
        <v>19</v>
      </c>
      <c r="F10" s="11" t="s">
        <v>329</v>
      </c>
      <c r="G10" s="12">
        <v>100000</v>
      </c>
      <c r="H10" s="13">
        <v>12105.44</v>
      </c>
      <c r="I10" s="13">
        <v>25</v>
      </c>
      <c r="J10" s="13">
        <v>2870</v>
      </c>
      <c r="K10" s="13">
        <v>3040</v>
      </c>
      <c r="L10" s="13">
        <v>5985</v>
      </c>
      <c r="M10" s="13">
        <f t="shared" ref="M10:M16" si="1">+H10+I10+J10+K10+L10</f>
        <v>24025.440000000002</v>
      </c>
      <c r="N10" s="43">
        <f t="shared" si="0"/>
        <v>75974.559999999998</v>
      </c>
    </row>
    <row r="11" spans="1:18" s="4" customFormat="1" ht="24.75" customHeight="1" x14ac:dyDescent="0.45">
      <c r="A11" s="9">
        <v>3</v>
      </c>
      <c r="B11" s="14" t="s">
        <v>24</v>
      </c>
      <c r="C11" s="15" t="s">
        <v>25</v>
      </c>
      <c r="D11" s="15" t="s">
        <v>18</v>
      </c>
      <c r="E11" s="11" t="s">
        <v>19</v>
      </c>
      <c r="F11" s="11" t="s">
        <v>329</v>
      </c>
      <c r="G11" s="12">
        <v>100000</v>
      </c>
      <c r="H11" s="13">
        <v>12105.44</v>
      </c>
      <c r="I11" s="13">
        <v>25</v>
      </c>
      <c r="J11" s="13">
        <v>2870</v>
      </c>
      <c r="K11" s="13">
        <v>3040</v>
      </c>
      <c r="L11" s="13">
        <v>0</v>
      </c>
      <c r="M11" s="13">
        <f t="shared" si="1"/>
        <v>18040.440000000002</v>
      </c>
      <c r="N11" s="43">
        <f t="shared" si="0"/>
        <v>81959.56</v>
      </c>
    </row>
    <row r="12" spans="1:18" s="4" customFormat="1" ht="24.75" customHeight="1" x14ac:dyDescent="0.45">
      <c r="A12" s="9">
        <v>4</v>
      </c>
      <c r="B12" s="10" t="s">
        <v>26</v>
      </c>
      <c r="C12" s="11" t="s">
        <v>27</v>
      </c>
      <c r="D12" s="11" t="s">
        <v>28</v>
      </c>
      <c r="E12" s="11" t="s">
        <v>19</v>
      </c>
      <c r="F12" s="11" t="s">
        <v>329</v>
      </c>
      <c r="G12" s="12">
        <v>95000</v>
      </c>
      <c r="H12" s="13">
        <v>10929.31</v>
      </c>
      <c r="I12" s="13">
        <v>25</v>
      </c>
      <c r="J12" s="13">
        <v>2726.5</v>
      </c>
      <c r="K12" s="13">
        <v>2888</v>
      </c>
      <c r="L12" s="13">
        <v>1000</v>
      </c>
      <c r="M12" s="13">
        <f t="shared" si="1"/>
        <v>17568.809999999998</v>
      </c>
      <c r="N12" s="43">
        <f t="shared" si="0"/>
        <v>77431.19</v>
      </c>
    </row>
    <row r="13" spans="1:18" s="4" customFormat="1" ht="22.5" customHeight="1" x14ac:dyDescent="0.45">
      <c r="A13" s="9">
        <v>5</v>
      </c>
      <c r="B13" s="10" t="s">
        <v>37</v>
      </c>
      <c r="C13" s="11" t="s">
        <v>38</v>
      </c>
      <c r="D13" s="11" t="s">
        <v>39</v>
      </c>
      <c r="E13" s="11" t="s">
        <v>40</v>
      </c>
      <c r="F13" s="11" t="s">
        <v>329</v>
      </c>
      <c r="G13" s="12">
        <v>70000</v>
      </c>
      <c r="H13" s="13">
        <v>5368.45</v>
      </c>
      <c r="I13" s="13">
        <v>25</v>
      </c>
      <c r="J13" s="13">
        <v>2009</v>
      </c>
      <c r="K13" s="13">
        <v>2128</v>
      </c>
      <c r="L13" s="13">
        <v>3254.13</v>
      </c>
      <c r="M13" s="13">
        <f t="shared" si="1"/>
        <v>12784.580000000002</v>
      </c>
      <c r="N13" s="43">
        <f t="shared" si="0"/>
        <v>57215.42</v>
      </c>
    </row>
    <row r="14" spans="1:18" s="4" customFormat="1" ht="27" customHeight="1" x14ac:dyDescent="0.45">
      <c r="A14" s="9">
        <v>6</v>
      </c>
      <c r="B14" s="10" t="s">
        <v>47</v>
      </c>
      <c r="C14" s="11" t="s">
        <v>48</v>
      </c>
      <c r="D14" s="11" t="s">
        <v>28</v>
      </c>
      <c r="E14" s="11" t="s">
        <v>19</v>
      </c>
      <c r="F14" s="11" t="s">
        <v>329</v>
      </c>
      <c r="G14" s="12">
        <v>70000</v>
      </c>
      <c r="H14" s="13">
        <v>5368.45</v>
      </c>
      <c r="I14" s="13">
        <v>25</v>
      </c>
      <c r="J14" s="13">
        <v>2009</v>
      </c>
      <c r="K14" s="13">
        <v>2128</v>
      </c>
      <c r="L14" s="13">
        <v>6900</v>
      </c>
      <c r="M14" s="13">
        <f t="shared" si="1"/>
        <v>16430.45</v>
      </c>
      <c r="N14" s="43">
        <f t="shared" si="0"/>
        <v>53569.55</v>
      </c>
    </row>
    <row r="15" spans="1:18" s="4" customFormat="1" ht="27" customHeight="1" x14ac:dyDescent="0.45">
      <c r="A15" s="9">
        <v>7</v>
      </c>
      <c r="B15" s="14" t="s">
        <v>59</v>
      </c>
      <c r="C15" s="11" t="s">
        <v>60</v>
      </c>
      <c r="D15" s="11" t="s">
        <v>18</v>
      </c>
      <c r="E15" s="11" t="s">
        <v>19</v>
      </c>
      <c r="F15" s="11" t="s">
        <v>329</v>
      </c>
      <c r="G15" s="12">
        <v>60000</v>
      </c>
      <c r="H15" s="13">
        <v>3486.65</v>
      </c>
      <c r="I15" s="13">
        <v>25</v>
      </c>
      <c r="J15" s="13">
        <v>1722</v>
      </c>
      <c r="K15" s="13">
        <v>1824</v>
      </c>
      <c r="L15" s="13">
        <v>4725</v>
      </c>
      <c r="M15" s="13">
        <f t="shared" si="1"/>
        <v>11782.65</v>
      </c>
      <c r="N15" s="43">
        <f t="shared" si="0"/>
        <v>48217.35</v>
      </c>
    </row>
    <row r="16" spans="1:18" s="4" customFormat="1" ht="27" customHeight="1" x14ac:dyDescent="0.45">
      <c r="A16" s="9">
        <v>8</v>
      </c>
      <c r="B16" s="14" t="s">
        <v>61</v>
      </c>
      <c r="C16" s="11" t="s">
        <v>62</v>
      </c>
      <c r="D16" s="11" t="s">
        <v>18</v>
      </c>
      <c r="E16" s="11" t="s">
        <v>19</v>
      </c>
      <c r="F16" s="11" t="s">
        <v>329</v>
      </c>
      <c r="G16" s="12">
        <v>60000</v>
      </c>
      <c r="H16" s="13">
        <v>3486.65</v>
      </c>
      <c r="I16" s="13">
        <v>25</v>
      </c>
      <c r="J16" s="13">
        <v>1722</v>
      </c>
      <c r="K16" s="13">
        <v>1824</v>
      </c>
      <c r="L16" s="13">
        <v>4725</v>
      </c>
      <c r="M16" s="13">
        <f t="shared" si="1"/>
        <v>11782.65</v>
      </c>
      <c r="N16" s="43">
        <f t="shared" si="0"/>
        <v>48217.35</v>
      </c>
    </row>
    <row r="17" spans="1:14" s="4" customFormat="1" ht="27" customHeight="1" x14ac:dyDescent="0.45">
      <c r="A17" s="9">
        <v>9</v>
      </c>
      <c r="B17" s="10" t="s">
        <v>63</v>
      </c>
      <c r="C17" s="11" t="s">
        <v>64</v>
      </c>
      <c r="D17" s="11" t="s">
        <v>35</v>
      </c>
      <c r="E17" s="11" t="s">
        <v>40</v>
      </c>
      <c r="F17" s="11" t="s">
        <v>330</v>
      </c>
      <c r="G17" s="12">
        <v>55000</v>
      </c>
      <c r="H17" s="13">
        <v>2559.6799999999998</v>
      </c>
      <c r="I17" s="13">
        <v>25</v>
      </c>
      <c r="J17" s="13">
        <v>1578.5</v>
      </c>
      <c r="K17" s="13">
        <v>1672</v>
      </c>
      <c r="L17" s="13">
        <v>4409.13</v>
      </c>
      <c r="M17" s="13">
        <f t="shared" ref="M17:M51" si="2">+H17+I17+J17+K17+L17</f>
        <v>10244.310000000001</v>
      </c>
      <c r="N17" s="43">
        <f t="shared" si="0"/>
        <v>44755.69</v>
      </c>
    </row>
    <row r="18" spans="1:14" s="4" customFormat="1" ht="27" customHeight="1" x14ac:dyDescent="0.45">
      <c r="A18" s="9">
        <v>10</v>
      </c>
      <c r="B18" s="10" t="s">
        <v>65</v>
      </c>
      <c r="C18" s="11" t="s">
        <v>66</v>
      </c>
      <c r="D18" s="11" t="s">
        <v>35</v>
      </c>
      <c r="E18" s="11" t="s">
        <v>19</v>
      </c>
      <c r="F18" s="11" t="s">
        <v>330</v>
      </c>
      <c r="G18" s="12">
        <v>55000</v>
      </c>
      <c r="H18" s="13">
        <v>2202.64</v>
      </c>
      <c r="I18" s="13">
        <v>25</v>
      </c>
      <c r="J18" s="13">
        <v>1578.5</v>
      </c>
      <c r="K18" s="13">
        <v>1672</v>
      </c>
      <c r="L18" s="13">
        <v>5214.37</v>
      </c>
      <c r="M18" s="13">
        <f t="shared" si="2"/>
        <v>10692.509999999998</v>
      </c>
      <c r="N18" s="43">
        <f t="shared" si="0"/>
        <v>44307.490000000005</v>
      </c>
    </row>
    <row r="19" spans="1:14" s="4" customFormat="1" ht="27" customHeight="1" x14ac:dyDescent="0.45">
      <c r="A19" s="9">
        <v>11</v>
      </c>
      <c r="B19" s="10" t="s">
        <v>85</v>
      </c>
      <c r="C19" s="11" t="s">
        <v>34</v>
      </c>
      <c r="D19" s="11" t="s">
        <v>68</v>
      </c>
      <c r="E19" s="11" t="s">
        <v>40</v>
      </c>
      <c r="F19" s="11" t="s">
        <v>330</v>
      </c>
      <c r="G19" s="12">
        <v>55000</v>
      </c>
      <c r="H19" s="13">
        <v>1148.33</v>
      </c>
      <c r="I19" s="13">
        <v>25</v>
      </c>
      <c r="J19" s="13">
        <v>1291.5</v>
      </c>
      <c r="K19" s="13">
        <v>1368</v>
      </c>
      <c r="L19" s="13">
        <f>9430.12+616</f>
        <v>10046.120000000001</v>
      </c>
      <c r="M19" s="13">
        <f t="shared" si="2"/>
        <v>13878.95</v>
      </c>
      <c r="N19" s="43">
        <f t="shared" si="0"/>
        <v>41121.050000000003</v>
      </c>
    </row>
    <row r="20" spans="1:14" s="4" customFormat="1" ht="27" customHeight="1" x14ac:dyDescent="0.45">
      <c r="A20" s="9">
        <v>12</v>
      </c>
      <c r="B20" s="10" t="s">
        <v>70</v>
      </c>
      <c r="C20" s="11" t="s">
        <v>64</v>
      </c>
      <c r="D20" s="11" t="s">
        <v>71</v>
      </c>
      <c r="E20" s="11" t="s">
        <v>19</v>
      </c>
      <c r="F20" s="11" t="s">
        <v>329</v>
      </c>
      <c r="G20" s="12">
        <v>50000</v>
      </c>
      <c r="H20" s="13">
        <v>1854</v>
      </c>
      <c r="I20" s="13">
        <v>25</v>
      </c>
      <c r="J20" s="13">
        <v>1435</v>
      </c>
      <c r="K20" s="13">
        <v>1520</v>
      </c>
      <c r="L20" s="13">
        <v>4860</v>
      </c>
      <c r="M20" s="13">
        <f t="shared" si="2"/>
        <v>9694</v>
      </c>
      <c r="N20" s="43">
        <f t="shared" si="0"/>
        <v>40306</v>
      </c>
    </row>
    <row r="21" spans="1:14" s="4" customFormat="1" ht="27" customHeight="1" x14ac:dyDescent="0.45">
      <c r="A21" s="9">
        <v>13</v>
      </c>
      <c r="B21" s="10" t="s">
        <v>72</v>
      </c>
      <c r="C21" s="11" t="s">
        <v>73</v>
      </c>
      <c r="D21" s="11" t="s">
        <v>74</v>
      </c>
      <c r="E21" s="11" t="s">
        <v>40</v>
      </c>
      <c r="F21" s="11" t="s">
        <v>329</v>
      </c>
      <c r="G21" s="12">
        <v>50000</v>
      </c>
      <c r="H21" s="13">
        <v>1854</v>
      </c>
      <c r="I21" s="13">
        <v>25</v>
      </c>
      <c r="J21" s="13">
        <v>1435</v>
      </c>
      <c r="K21" s="13">
        <v>1520</v>
      </c>
      <c r="L21" s="13">
        <v>1575</v>
      </c>
      <c r="M21" s="13">
        <f t="shared" si="2"/>
        <v>6409</v>
      </c>
      <c r="N21" s="43">
        <f t="shared" si="0"/>
        <v>43591</v>
      </c>
    </row>
    <row r="22" spans="1:14" s="4" customFormat="1" ht="27" customHeight="1" x14ac:dyDescent="0.45">
      <c r="A22" s="9">
        <v>14</v>
      </c>
      <c r="B22" s="10" t="s">
        <v>75</v>
      </c>
      <c r="C22" s="11" t="s">
        <v>76</v>
      </c>
      <c r="D22" s="11" t="s">
        <v>35</v>
      </c>
      <c r="E22" s="11" t="s">
        <v>19</v>
      </c>
      <c r="F22" s="11" t="s">
        <v>330</v>
      </c>
      <c r="G22" s="12">
        <v>50000</v>
      </c>
      <c r="H22" s="13">
        <v>1854</v>
      </c>
      <c r="I22" s="13">
        <v>25</v>
      </c>
      <c r="J22" s="13">
        <v>1435</v>
      </c>
      <c r="K22" s="13">
        <v>1520</v>
      </c>
      <c r="L22" s="13">
        <v>0</v>
      </c>
      <c r="M22" s="13">
        <f t="shared" si="2"/>
        <v>4834</v>
      </c>
      <c r="N22" s="43">
        <f t="shared" si="0"/>
        <v>45166</v>
      </c>
    </row>
    <row r="23" spans="1:14" ht="27" customHeight="1" x14ac:dyDescent="0.45">
      <c r="A23" s="9">
        <v>15</v>
      </c>
      <c r="B23" s="10" t="s">
        <v>84</v>
      </c>
      <c r="C23" s="11" t="s">
        <v>25</v>
      </c>
      <c r="D23" s="11" t="s">
        <v>68</v>
      </c>
      <c r="E23" s="11" t="s">
        <v>19</v>
      </c>
      <c r="F23" s="11" t="s">
        <v>330</v>
      </c>
      <c r="G23" s="12">
        <v>45000</v>
      </c>
      <c r="H23" s="13">
        <v>1148.33</v>
      </c>
      <c r="I23" s="13">
        <v>25</v>
      </c>
      <c r="J23" s="13">
        <v>1291.5</v>
      </c>
      <c r="K23" s="13">
        <v>1368</v>
      </c>
      <c r="L23" s="13">
        <v>0</v>
      </c>
      <c r="M23" s="13">
        <f t="shared" si="2"/>
        <v>3832.83</v>
      </c>
      <c r="N23" s="43">
        <f t="shared" si="0"/>
        <v>41167.17</v>
      </c>
    </row>
    <row r="24" spans="1:14" ht="27" customHeight="1" x14ac:dyDescent="0.45">
      <c r="A24" s="9">
        <v>16</v>
      </c>
      <c r="B24" s="14" t="s">
        <v>90</v>
      </c>
      <c r="C24" s="11" t="s">
        <v>14</v>
      </c>
      <c r="D24" s="11" t="s">
        <v>91</v>
      </c>
      <c r="E24" s="11" t="s">
        <v>19</v>
      </c>
      <c r="F24" s="11" t="s">
        <v>330</v>
      </c>
      <c r="G24" s="12">
        <v>40000</v>
      </c>
      <c r="H24" s="13">
        <v>442.65</v>
      </c>
      <c r="I24" s="13">
        <v>25</v>
      </c>
      <c r="J24" s="13">
        <v>1148</v>
      </c>
      <c r="K24" s="13">
        <v>1216</v>
      </c>
      <c r="L24" s="13">
        <v>1155</v>
      </c>
      <c r="M24" s="13">
        <f t="shared" si="2"/>
        <v>3986.65</v>
      </c>
      <c r="N24" s="43">
        <f>+'FIJO PROG 01 '!G24-M24</f>
        <v>36013.35</v>
      </c>
    </row>
    <row r="25" spans="1:14" ht="27" customHeight="1" x14ac:dyDescent="0.45">
      <c r="A25" s="9">
        <v>17</v>
      </c>
      <c r="B25" s="10" t="s">
        <v>95</v>
      </c>
      <c r="C25" s="11" t="s">
        <v>96</v>
      </c>
      <c r="D25" s="11" t="s">
        <v>97</v>
      </c>
      <c r="E25" s="11" t="s">
        <v>19</v>
      </c>
      <c r="F25" s="11" t="s">
        <v>329</v>
      </c>
      <c r="G25" s="12">
        <v>40000</v>
      </c>
      <c r="H25" s="13">
        <v>442.65</v>
      </c>
      <c r="I25" s="13">
        <v>25</v>
      </c>
      <c r="J25" s="13">
        <v>1148</v>
      </c>
      <c r="K25" s="13">
        <v>1216</v>
      </c>
      <c r="L25" s="13">
        <v>1155</v>
      </c>
      <c r="M25" s="13">
        <f t="shared" si="2"/>
        <v>3986.65</v>
      </c>
      <c r="N25" s="43">
        <f>+G25-M25</f>
        <v>36013.35</v>
      </c>
    </row>
    <row r="26" spans="1:14" ht="27" customHeight="1" x14ac:dyDescent="0.45">
      <c r="A26" s="9">
        <v>18</v>
      </c>
      <c r="B26" s="10" t="s">
        <v>98</v>
      </c>
      <c r="C26" s="11" t="s">
        <v>14</v>
      </c>
      <c r="D26" s="10" t="s">
        <v>99</v>
      </c>
      <c r="E26" s="11" t="s">
        <v>19</v>
      </c>
      <c r="F26" s="11" t="s">
        <v>329</v>
      </c>
      <c r="G26" s="12">
        <v>40000</v>
      </c>
      <c r="H26" s="13">
        <v>442.65</v>
      </c>
      <c r="I26" s="13">
        <v>25</v>
      </c>
      <c r="J26" s="13">
        <v>1148</v>
      </c>
      <c r="K26" s="13">
        <v>1216</v>
      </c>
      <c r="L26" s="13">
        <v>1155</v>
      </c>
      <c r="M26" s="13">
        <f t="shared" si="2"/>
        <v>3986.65</v>
      </c>
      <c r="N26" s="43">
        <f>+G26-M26</f>
        <v>36013.35</v>
      </c>
    </row>
    <row r="27" spans="1:14" ht="27" customHeight="1" x14ac:dyDescent="0.45">
      <c r="A27" s="9">
        <v>19</v>
      </c>
      <c r="B27" s="14" t="s">
        <v>104</v>
      </c>
      <c r="C27" s="11" t="s">
        <v>60</v>
      </c>
      <c r="D27" s="11" t="s">
        <v>89</v>
      </c>
      <c r="E27" s="11" t="s">
        <v>19</v>
      </c>
      <c r="F27" s="11" t="s">
        <v>330</v>
      </c>
      <c r="G27" s="12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1155</v>
      </c>
      <c r="M27" s="13">
        <f t="shared" si="2"/>
        <v>3248.5</v>
      </c>
      <c r="N27" s="43">
        <f>+'FIJO PROG 01 '!G27-M27</f>
        <v>31751.5</v>
      </c>
    </row>
    <row r="28" spans="1:14" ht="27" customHeight="1" x14ac:dyDescent="0.45">
      <c r="A28" s="9">
        <v>20</v>
      </c>
      <c r="B28" s="14" t="s">
        <v>105</v>
      </c>
      <c r="C28" s="11" t="s">
        <v>27</v>
      </c>
      <c r="D28" s="11" t="s">
        <v>89</v>
      </c>
      <c r="E28" s="11" t="s">
        <v>19</v>
      </c>
      <c r="F28" s="11" t="s">
        <v>330</v>
      </c>
      <c r="G28" s="12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1155</v>
      </c>
      <c r="M28" s="13">
        <f t="shared" si="2"/>
        <v>3248.5</v>
      </c>
      <c r="N28" s="43">
        <f>+'FIJO PROG 01 '!G28-M28</f>
        <v>31751.5</v>
      </c>
    </row>
    <row r="29" spans="1:14" ht="27" customHeight="1" x14ac:dyDescent="0.45">
      <c r="A29" s="9">
        <v>21</v>
      </c>
      <c r="B29" s="10" t="s">
        <v>106</v>
      </c>
      <c r="C29" s="11" t="s">
        <v>96</v>
      </c>
      <c r="D29" s="11" t="s">
        <v>97</v>
      </c>
      <c r="E29" s="11" t="s">
        <v>19</v>
      </c>
      <c r="F29" s="11" t="s">
        <v>329</v>
      </c>
      <c r="G29" s="12">
        <v>35000</v>
      </c>
      <c r="H29" s="13">
        <v>0</v>
      </c>
      <c r="I29" s="13">
        <v>25</v>
      </c>
      <c r="J29" s="13">
        <v>1004.5</v>
      </c>
      <c r="K29" s="13">
        <v>1064</v>
      </c>
      <c r="L29" s="13">
        <v>0</v>
      </c>
      <c r="M29" s="13">
        <f t="shared" si="2"/>
        <v>2093.5</v>
      </c>
      <c r="N29" s="43">
        <f t="shared" ref="N29:N75" si="3">+G29-M29</f>
        <v>32906.5</v>
      </c>
    </row>
    <row r="30" spans="1:14" ht="27" customHeight="1" x14ac:dyDescent="0.45">
      <c r="A30" s="9">
        <v>22</v>
      </c>
      <c r="B30" s="10" t="s">
        <v>107</v>
      </c>
      <c r="C30" s="11" t="s">
        <v>66</v>
      </c>
      <c r="D30" s="11" t="s">
        <v>68</v>
      </c>
      <c r="E30" s="11" t="s">
        <v>40</v>
      </c>
      <c r="F30" s="11" t="s">
        <v>330</v>
      </c>
      <c r="G30" s="12">
        <v>35000</v>
      </c>
      <c r="H30" s="13">
        <v>0</v>
      </c>
      <c r="I30" s="13">
        <v>25</v>
      </c>
      <c r="J30" s="13">
        <v>1004.5</v>
      </c>
      <c r="K30" s="13">
        <v>1064</v>
      </c>
      <c r="L30" s="13">
        <v>404</v>
      </c>
      <c r="M30" s="13">
        <f t="shared" si="2"/>
        <v>2497.5</v>
      </c>
      <c r="N30" s="43">
        <f t="shared" si="3"/>
        <v>32502.5</v>
      </c>
    </row>
    <row r="31" spans="1:14" ht="27" customHeight="1" x14ac:dyDescent="0.45">
      <c r="A31" s="9">
        <v>23</v>
      </c>
      <c r="B31" s="10" t="s">
        <v>108</v>
      </c>
      <c r="C31" s="11" t="s">
        <v>109</v>
      </c>
      <c r="D31" s="11" t="s">
        <v>68</v>
      </c>
      <c r="E31" s="11" t="s">
        <v>19</v>
      </c>
      <c r="F31" s="11" t="s">
        <v>330</v>
      </c>
      <c r="G31" s="12">
        <v>35000</v>
      </c>
      <c r="H31" s="13">
        <v>0</v>
      </c>
      <c r="I31" s="13">
        <v>25</v>
      </c>
      <c r="J31" s="13">
        <v>1004.5</v>
      </c>
      <c r="K31" s="13">
        <v>1064</v>
      </c>
      <c r="L31" s="13">
        <v>1505</v>
      </c>
      <c r="M31" s="13">
        <f t="shared" si="2"/>
        <v>3598.5</v>
      </c>
      <c r="N31" s="43">
        <f t="shared" si="3"/>
        <v>31401.5</v>
      </c>
    </row>
    <row r="32" spans="1:14" ht="27" customHeight="1" x14ac:dyDescent="0.45">
      <c r="A32" s="9">
        <v>24</v>
      </c>
      <c r="B32" s="10" t="s">
        <v>110</v>
      </c>
      <c r="C32" s="11" t="s">
        <v>111</v>
      </c>
      <c r="D32" s="11" t="s">
        <v>112</v>
      </c>
      <c r="E32" s="11" t="s">
        <v>19</v>
      </c>
      <c r="F32" s="11" t="s">
        <v>329</v>
      </c>
      <c r="G32" s="12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1155</v>
      </c>
      <c r="M32" s="13">
        <f t="shared" si="2"/>
        <v>3248.5</v>
      </c>
      <c r="N32" s="43">
        <f t="shared" si="3"/>
        <v>31751.5</v>
      </c>
    </row>
    <row r="33" spans="1:14" ht="27" customHeight="1" x14ac:dyDescent="0.45">
      <c r="A33" s="9">
        <v>25</v>
      </c>
      <c r="B33" s="10" t="s">
        <v>113</v>
      </c>
      <c r="C33" s="11" t="s">
        <v>111</v>
      </c>
      <c r="D33" s="11" t="s">
        <v>112</v>
      </c>
      <c r="E33" s="11" t="s">
        <v>40</v>
      </c>
      <c r="F33" s="11" t="s">
        <v>329</v>
      </c>
      <c r="G33" s="12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2414.13</v>
      </c>
      <c r="M33" s="13">
        <f t="shared" si="2"/>
        <v>4507.63</v>
      </c>
      <c r="N33" s="43">
        <f t="shared" si="3"/>
        <v>30492.37</v>
      </c>
    </row>
    <row r="34" spans="1:14" ht="27" customHeight="1" x14ac:dyDescent="0.45">
      <c r="A34" s="9">
        <v>26</v>
      </c>
      <c r="B34" s="10" t="s">
        <v>114</v>
      </c>
      <c r="C34" s="11" t="s">
        <v>25</v>
      </c>
      <c r="D34" s="11" t="s">
        <v>342</v>
      </c>
      <c r="E34" s="11" t="s">
        <v>19</v>
      </c>
      <c r="F34" s="11" t="s">
        <v>330</v>
      </c>
      <c r="G34" s="12">
        <v>35000</v>
      </c>
      <c r="H34" s="13">
        <v>0</v>
      </c>
      <c r="I34" s="13">
        <v>25</v>
      </c>
      <c r="J34" s="13">
        <v>1004.5</v>
      </c>
      <c r="K34" s="13">
        <v>1064</v>
      </c>
      <c r="L34" s="13">
        <v>0</v>
      </c>
      <c r="M34" s="13">
        <f t="shared" si="2"/>
        <v>2093.5</v>
      </c>
      <c r="N34" s="43">
        <f t="shared" si="3"/>
        <v>32906.5</v>
      </c>
    </row>
    <row r="35" spans="1:14" ht="27" customHeight="1" x14ac:dyDescent="0.45">
      <c r="A35" s="9">
        <v>27</v>
      </c>
      <c r="B35" s="10" t="s">
        <v>115</v>
      </c>
      <c r="C35" s="11" t="s">
        <v>116</v>
      </c>
      <c r="D35" s="11" t="s">
        <v>117</v>
      </c>
      <c r="E35" s="11" t="s">
        <v>19</v>
      </c>
      <c r="F35" s="11" t="s">
        <v>329</v>
      </c>
      <c r="G35" s="12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0</v>
      </c>
      <c r="M35" s="13">
        <f t="shared" si="2"/>
        <v>2093.5</v>
      </c>
      <c r="N35" s="43">
        <f t="shared" si="3"/>
        <v>32906.5</v>
      </c>
    </row>
    <row r="36" spans="1:14" ht="27" customHeight="1" x14ac:dyDescent="0.45">
      <c r="A36" s="9">
        <v>28</v>
      </c>
      <c r="B36" s="10" t="s">
        <v>118</v>
      </c>
      <c r="C36" s="11" t="s">
        <v>96</v>
      </c>
      <c r="D36" s="11" t="s">
        <v>97</v>
      </c>
      <c r="E36" s="11" t="s">
        <v>19</v>
      </c>
      <c r="F36" s="11" t="s">
        <v>329</v>
      </c>
      <c r="G36" s="12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0</v>
      </c>
      <c r="M36" s="13">
        <f t="shared" si="2"/>
        <v>2093.5</v>
      </c>
      <c r="N36" s="43">
        <f t="shared" si="3"/>
        <v>32906.5</v>
      </c>
    </row>
    <row r="37" spans="1:14" ht="27" customHeight="1" x14ac:dyDescent="0.45">
      <c r="A37" s="9">
        <v>29</v>
      </c>
      <c r="B37" s="10" t="s">
        <v>119</v>
      </c>
      <c r="C37" s="11" t="s">
        <v>111</v>
      </c>
      <c r="D37" s="11" t="s">
        <v>112</v>
      </c>
      <c r="E37" s="11" t="s">
        <v>19</v>
      </c>
      <c r="F37" s="11" t="s">
        <v>329</v>
      </c>
      <c r="G37" s="12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1155</v>
      </c>
      <c r="M37" s="13">
        <f t="shared" si="2"/>
        <v>3248.5</v>
      </c>
      <c r="N37" s="43">
        <f t="shared" si="3"/>
        <v>31751.5</v>
      </c>
    </row>
    <row r="38" spans="1:14" ht="27" customHeight="1" x14ac:dyDescent="0.45">
      <c r="A38" s="9">
        <v>30</v>
      </c>
      <c r="B38" s="10" t="s">
        <v>122</v>
      </c>
      <c r="C38" s="11" t="s">
        <v>116</v>
      </c>
      <c r="D38" s="11" t="s">
        <v>123</v>
      </c>
      <c r="E38" s="11" t="s">
        <v>19</v>
      </c>
      <c r="F38" s="11" t="s">
        <v>330</v>
      </c>
      <c r="G38" s="12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0</v>
      </c>
      <c r="M38" s="13">
        <f t="shared" si="2"/>
        <v>2093.5</v>
      </c>
      <c r="N38" s="43">
        <f t="shared" si="3"/>
        <v>32906.5</v>
      </c>
    </row>
    <row r="39" spans="1:14" ht="27" customHeight="1" x14ac:dyDescent="0.45">
      <c r="A39" s="9">
        <v>31</v>
      </c>
      <c r="B39" s="10" t="s">
        <v>124</v>
      </c>
      <c r="C39" s="11" t="s">
        <v>96</v>
      </c>
      <c r="D39" s="11" t="s">
        <v>97</v>
      </c>
      <c r="E39" s="11" t="s">
        <v>19</v>
      </c>
      <c r="F39" s="11" t="s">
        <v>329</v>
      </c>
      <c r="G39" s="12">
        <v>35000</v>
      </c>
      <c r="H39" s="13">
        <v>0</v>
      </c>
      <c r="I39" s="13">
        <v>25</v>
      </c>
      <c r="J39" s="13">
        <v>1004.5</v>
      </c>
      <c r="K39" s="13">
        <v>1064</v>
      </c>
      <c r="L39" s="13">
        <v>1155</v>
      </c>
      <c r="M39" s="13">
        <f t="shared" si="2"/>
        <v>3248.5</v>
      </c>
      <c r="N39" s="43">
        <f t="shared" si="3"/>
        <v>31751.5</v>
      </c>
    </row>
    <row r="40" spans="1:14" ht="27" customHeight="1" x14ac:dyDescent="0.45">
      <c r="A40" s="9">
        <v>32</v>
      </c>
      <c r="B40" s="10" t="s">
        <v>125</v>
      </c>
      <c r="C40" s="11" t="s">
        <v>116</v>
      </c>
      <c r="D40" s="11" t="s">
        <v>123</v>
      </c>
      <c r="E40" s="11" t="s">
        <v>19</v>
      </c>
      <c r="F40" s="11" t="s">
        <v>330</v>
      </c>
      <c r="G40" s="12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0</v>
      </c>
      <c r="M40" s="13">
        <f t="shared" si="2"/>
        <v>2093.5</v>
      </c>
      <c r="N40" s="43">
        <f t="shared" si="3"/>
        <v>32906.5</v>
      </c>
    </row>
    <row r="41" spans="1:14" ht="27" customHeight="1" x14ac:dyDescent="0.45">
      <c r="A41" s="9">
        <v>33</v>
      </c>
      <c r="B41" s="10" t="s">
        <v>158</v>
      </c>
      <c r="C41" s="11" t="s">
        <v>80</v>
      </c>
      <c r="D41" s="11" t="s">
        <v>89</v>
      </c>
      <c r="E41" s="11" t="s">
        <v>19</v>
      </c>
      <c r="F41" s="11" t="s">
        <v>330</v>
      </c>
      <c r="G41" s="12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1155</v>
      </c>
      <c r="M41" s="13">
        <f t="shared" si="2"/>
        <v>3248.5</v>
      </c>
      <c r="N41" s="43">
        <f t="shared" si="3"/>
        <v>31751.5</v>
      </c>
    </row>
    <row r="42" spans="1:14" ht="27" customHeight="1" x14ac:dyDescent="0.45">
      <c r="A42" s="9">
        <v>34</v>
      </c>
      <c r="B42" s="10" t="s">
        <v>162</v>
      </c>
      <c r="C42" s="11" t="s">
        <v>38</v>
      </c>
      <c r="D42" s="11" t="s">
        <v>89</v>
      </c>
      <c r="E42" s="11" t="s">
        <v>19</v>
      </c>
      <c r="F42" s="11" t="s">
        <v>330</v>
      </c>
      <c r="G42" s="12">
        <v>35000</v>
      </c>
      <c r="H42" s="13">
        <v>0</v>
      </c>
      <c r="I42" s="13">
        <v>25</v>
      </c>
      <c r="J42" s="13">
        <v>1004.5</v>
      </c>
      <c r="K42" s="13">
        <v>1064</v>
      </c>
      <c r="L42" s="13">
        <v>1155</v>
      </c>
      <c r="M42" s="13">
        <f t="shared" si="2"/>
        <v>3248.5</v>
      </c>
      <c r="N42" s="43">
        <f t="shared" si="3"/>
        <v>31751.5</v>
      </c>
    </row>
    <row r="43" spans="1:14" ht="27" customHeight="1" x14ac:dyDescent="0.45">
      <c r="A43" s="9">
        <v>35</v>
      </c>
      <c r="B43" s="10" t="s">
        <v>128</v>
      </c>
      <c r="C43" s="11" t="s">
        <v>96</v>
      </c>
      <c r="D43" s="11" t="s">
        <v>129</v>
      </c>
      <c r="E43" s="11" t="s">
        <v>19</v>
      </c>
      <c r="F43" s="11" t="s">
        <v>329</v>
      </c>
      <c r="G43" s="12">
        <v>31500</v>
      </c>
      <c r="H43" s="13">
        <v>0</v>
      </c>
      <c r="I43" s="13">
        <v>25</v>
      </c>
      <c r="J43" s="13">
        <v>904.05</v>
      </c>
      <c r="K43" s="13">
        <v>957.6</v>
      </c>
      <c r="L43" s="13">
        <v>2345.12</v>
      </c>
      <c r="M43" s="13">
        <f t="shared" si="2"/>
        <v>4231.7700000000004</v>
      </c>
      <c r="N43" s="43">
        <f t="shared" si="3"/>
        <v>27268.23</v>
      </c>
    </row>
    <row r="44" spans="1:14" ht="27" customHeight="1" x14ac:dyDescent="0.45">
      <c r="A44" s="9">
        <v>36</v>
      </c>
      <c r="B44" s="10" t="s">
        <v>130</v>
      </c>
      <c r="C44" s="11" t="s">
        <v>64</v>
      </c>
      <c r="D44" s="11" t="s">
        <v>89</v>
      </c>
      <c r="E44" s="11" t="s">
        <v>40</v>
      </c>
      <c r="F44" s="11" t="s">
        <v>330</v>
      </c>
      <c r="G44" s="12">
        <v>31500</v>
      </c>
      <c r="H44" s="13">
        <v>0</v>
      </c>
      <c r="I44" s="13">
        <v>25</v>
      </c>
      <c r="J44" s="13">
        <v>904.05</v>
      </c>
      <c r="K44" s="13">
        <v>957.6</v>
      </c>
      <c r="L44" s="13">
        <v>0</v>
      </c>
      <c r="M44" s="13">
        <f t="shared" si="2"/>
        <v>1886.65</v>
      </c>
      <c r="N44" s="43">
        <f t="shared" si="3"/>
        <v>29613.35</v>
      </c>
    </row>
    <row r="45" spans="1:14" ht="27" customHeight="1" x14ac:dyDescent="0.45">
      <c r="A45" s="9">
        <v>37</v>
      </c>
      <c r="B45" s="10" t="s">
        <v>131</v>
      </c>
      <c r="C45" s="11" t="s">
        <v>116</v>
      </c>
      <c r="D45" s="11" t="s">
        <v>123</v>
      </c>
      <c r="E45" s="11" t="s">
        <v>19</v>
      </c>
      <c r="F45" s="11" t="s">
        <v>330</v>
      </c>
      <c r="G45" s="12">
        <v>30000</v>
      </c>
      <c r="H45" s="13">
        <v>0</v>
      </c>
      <c r="I45" s="13">
        <v>25</v>
      </c>
      <c r="J45" s="13">
        <v>861</v>
      </c>
      <c r="K45" s="13">
        <v>912</v>
      </c>
      <c r="L45" s="13">
        <v>0</v>
      </c>
      <c r="M45" s="13">
        <f t="shared" si="2"/>
        <v>1798</v>
      </c>
      <c r="N45" s="43">
        <f t="shared" si="3"/>
        <v>28202</v>
      </c>
    </row>
    <row r="46" spans="1:14" ht="27" customHeight="1" x14ac:dyDescent="0.45">
      <c r="A46" s="9">
        <v>38</v>
      </c>
      <c r="B46" s="10" t="s">
        <v>132</v>
      </c>
      <c r="C46" s="11" t="s">
        <v>38</v>
      </c>
      <c r="D46" s="11" t="s">
        <v>112</v>
      </c>
      <c r="E46" s="11" t="s">
        <v>19</v>
      </c>
      <c r="F46" s="11" t="s">
        <v>330</v>
      </c>
      <c r="G46" s="12">
        <v>30000</v>
      </c>
      <c r="H46" s="13">
        <v>0</v>
      </c>
      <c r="I46" s="13">
        <v>25</v>
      </c>
      <c r="J46" s="13">
        <v>861</v>
      </c>
      <c r="K46" s="13">
        <v>912</v>
      </c>
      <c r="L46" s="13">
        <v>630</v>
      </c>
      <c r="M46" s="13">
        <f t="shared" si="2"/>
        <v>2428</v>
      </c>
      <c r="N46" s="43">
        <f t="shared" si="3"/>
        <v>27572</v>
      </c>
    </row>
    <row r="47" spans="1:14" ht="27" customHeight="1" x14ac:dyDescent="0.45">
      <c r="A47" s="9">
        <v>39</v>
      </c>
      <c r="B47" s="10" t="s">
        <v>134</v>
      </c>
      <c r="C47" s="11" t="s">
        <v>38</v>
      </c>
      <c r="D47" s="11" t="s">
        <v>112</v>
      </c>
      <c r="E47" s="11" t="s">
        <v>19</v>
      </c>
      <c r="F47" s="11" t="s">
        <v>329</v>
      </c>
      <c r="G47" s="12">
        <v>30000</v>
      </c>
      <c r="H47" s="13">
        <v>0</v>
      </c>
      <c r="I47" s="13">
        <v>25</v>
      </c>
      <c r="J47" s="13">
        <v>861</v>
      </c>
      <c r="K47" s="13">
        <v>912</v>
      </c>
      <c r="L47" s="13">
        <v>1260</v>
      </c>
      <c r="M47" s="13">
        <f t="shared" si="2"/>
        <v>3058</v>
      </c>
      <c r="N47" s="43">
        <f t="shared" si="3"/>
        <v>26942</v>
      </c>
    </row>
    <row r="48" spans="1:14" ht="27" customHeight="1" x14ac:dyDescent="0.45">
      <c r="A48" s="9">
        <v>40</v>
      </c>
      <c r="B48" s="10" t="s">
        <v>155</v>
      </c>
      <c r="C48" s="11" t="s">
        <v>156</v>
      </c>
      <c r="D48" s="11" t="s">
        <v>112</v>
      </c>
      <c r="E48" s="11" t="s">
        <v>19</v>
      </c>
      <c r="F48" s="11" t="s">
        <v>330</v>
      </c>
      <c r="G48" s="12">
        <v>30000</v>
      </c>
      <c r="H48" s="13">
        <v>0</v>
      </c>
      <c r="I48" s="13">
        <v>25</v>
      </c>
      <c r="J48" s="13">
        <v>861</v>
      </c>
      <c r="K48" s="13">
        <v>912</v>
      </c>
      <c r="L48" s="13">
        <v>630</v>
      </c>
      <c r="M48" s="13">
        <f t="shared" si="2"/>
        <v>2428</v>
      </c>
      <c r="N48" s="43">
        <f t="shared" si="3"/>
        <v>27572</v>
      </c>
    </row>
    <row r="49" spans="1:14" ht="27" customHeight="1" x14ac:dyDescent="0.45">
      <c r="A49" s="9">
        <v>41</v>
      </c>
      <c r="B49" s="10" t="s">
        <v>136</v>
      </c>
      <c r="C49" s="11" t="s">
        <v>116</v>
      </c>
      <c r="D49" s="11" t="s">
        <v>137</v>
      </c>
      <c r="E49" s="11" t="s">
        <v>40</v>
      </c>
      <c r="F49" s="11" t="s">
        <v>329</v>
      </c>
      <c r="G49" s="12">
        <v>28350</v>
      </c>
      <c r="H49" s="13">
        <v>0</v>
      </c>
      <c r="I49" s="13">
        <v>25</v>
      </c>
      <c r="J49" s="13">
        <v>813.65</v>
      </c>
      <c r="K49" s="13">
        <v>861.84</v>
      </c>
      <c r="L49" s="13">
        <v>630</v>
      </c>
      <c r="M49" s="13">
        <f t="shared" si="2"/>
        <v>2330.4899999999998</v>
      </c>
      <c r="N49" s="43">
        <f t="shared" si="3"/>
        <v>26019.510000000002</v>
      </c>
    </row>
    <row r="50" spans="1:14" ht="27" customHeight="1" x14ac:dyDescent="0.45">
      <c r="A50" s="9">
        <v>42</v>
      </c>
      <c r="B50" s="10" t="s">
        <v>138</v>
      </c>
      <c r="C50" s="11" t="s">
        <v>34</v>
      </c>
      <c r="D50" s="11" t="s">
        <v>89</v>
      </c>
      <c r="E50" s="11" t="s">
        <v>19</v>
      </c>
      <c r="F50" s="11" t="s">
        <v>330</v>
      </c>
      <c r="G50" s="12">
        <v>28000</v>
      </c>
      <c r="H50" s="13">
        <v>0</v>
      </c>
      <c r="I50" s="13">
        <v>25</v>
      </c>
      <c r="J50" s="13">
        <v>803.6</v>
      </c>
      <c r="K50" s="13">
        <v>851.2</v>
      </c>
      <c r="L50" s="13">
        <v>630</v>
      </c>
      <c r="M50" s="13">
        <f t="shared" si="2"/>
        <v>2309.8000000000002</v>
      </c>
      <c r="N50" s="43">
        <f t="shared" si="3"/>
        <v>25690.2</v>
      </c>
    </row>
    <row r="51" spans="1:14" ht="27" customHeight="1" x14ac:dyDescent="0.45">
      <c r="A51" s="9">
        <v>43</v>
      </c>
      <c r="B51" s="10" t="s">
        <v>139</v>
      </c>
      <c r="C51" s="11" t="s">
        <v>140</v>
      </c>
      <c r="D51" s="11" t="s">
        <v>89</v>
      </c>
      <c r="E51" s="11" t="s">
        <v>40</v>
      </c>
      <c r="F51" s="11" t="s">
        <v>330</v>
      </c>
      <c r="G51" s="12">
        <v>28665</v>
      </c>
      <c r="H51" s="13">
        <v>0</v>
      </c>
      <c r="I51" s="13">
        <v>25</v>
      </c>
      <c r="J51" s="13">
        <v>822.69</v>
      </c>
      <c r="K51" s="13">
        <v>871.42</v>
      </c>
      <c r="L51" s="13">
        <v>1259.1300000000001</v>
      </c>
      <c r="M51" s="13">
        <f t="shared" si="2"/>
        <v>2978.2400000000002</v>
      </c>
      <c r="N51" s="43">
        <f t="shared" si="3"/>
        <v>25686.76</v>
      </c>
    </row>
    <row r="52" spans="1:14" ht="27" customHeight="1" x14ac:dyDescent="0.45">
      <c r="A52" s="9">
        <v>44</v>
      </c>
      <c r="B52" s="10" t="s">
        <v>141</v>
      </c>
      <c r="C52" s="11" t="s">
        <v>38</v>
      </c>
      <c r="D52" s="10" t="s">
        <v>99</v>
      </c>
      <c r="E52" s="11" t="s">
        <v>19</v>
      </c>
      <c r="F52" s="11" t="s">
        <v>329</v>
      </c>
      <c r="G52" s="12">
        <v>26500</v>
      </c>
      <c r="H52" s="13">
        <v>0</v>
      </c>
      <c r="I52" s="13">
        <v>25</v>
      </c>
      <c r="J52" s="13">
        <v>760.55</v>
      </c>
      <c r="K52" s="13">
        <v>805.6</v>
      </c>
      <c r="L52" s="13">
        <v>630</v>
      </c>
      <c r="M52" s="13">
        <f t="shared" ref="M52:M75" si="4">+H52+I52+J52+K52+L52</f>
        <v>2221.15</v>
      </c>
      <c r="N52" s="43">
        <f t="shared" si="3"/>
        <v>24278.85</v>
      </c>
    </row>
    <row r="53" spans="1:14" ht="27" customHeight="1" x14ac:dyDescent="0.45">
      <c r="A53" s="9">
        <v>45</v>
      </c>
      <c r="B53" s="10" t="s">
        <v>142</v>
      </c>
      <c r="C53" s="11" t="s">
        <v>38</v>
      </c>
      <c r="D53" s="10" t="s">
        <v>99</v>
      </c>
      <c r="E53" s="11" t="s">
        <v>19</v>
      </c>
      <c r="F53" s="11" t="s">
        <v>329</v>
      </c>
      <c r="G53" s="12">
        <v>26250</v>
      </c>
      <c r="H53" s="13">
        <v>0</v>
      </c>
      <c r="I53" s="13">
        <v>25</v>
      </c>
      <c r="J53" s="13">
        <v>753.38</v>
      </c>
      <c r="K53" s="13">
        <v>798</v>
      </c>
      <c r="L53" s="13">
        <v>630</v>
      </c>
      <c r="M53" s="13">
        <f t="shared" si="4"/>
        <v>2206.38</v>
      </c>
      <c r="N53" s="43">
        <f t="shared" si="3"/>
        <v>24043.62</v>
      </c>
    </row>
    <row r="54" spans="1:14" ht="27" customHeight="1" x14ac:dyDescent="0.45">
      <c r="A54" s="9">
        <v>46</v>
      </c>
      <c r="B54" s="10" t="s">
        <v>143</v>
      </c>
      <c r="C54" s="11" t="s">
        <v>96</v>
      </c>
      <c r="D54" s="11" t="s">
        <v>144</v>
      </c>
      <c r="E54" s="11" t="s">
        <v>19</v>
      </c>
      <c r="F54" s="11" t="s">
        <v>330</v>
      </c>
      <c r="G54" s="12">
        <v>25000</v>
      </c>
      <c r="H54" s="13">
        <v>0</v>
      </c>
      <c r="I54" s="13">
        <v>25</v>
      </c>
      <c r="J54" s="13">
        <v>717.5</v>
      </c>
      <c r="K54" s="13">
        <v>760</v>
      </c>
      <c r="L54" s="13">
        <v>890</v>
      </c>
      <c r="M54" s="13">
        <f t="shared" si="4"/>
        <v>2392.5</v>
      </c>
      <c r="N54" s="43">
        <f t="shared" si="3"/>
        <v>22607.5</v>
      </c>
    </row>
    <row r="55" spans="1:14" ht="27" customHeight="1" x14ac:dyDescent="0.45">
      <c r="A55" s="9">
        <v>47</v>
      </c>
      <c r="B55" s="10" t="s">
        <v>145</v>
      </c>
      <c r="C55" s="11" t="s">
        <v>140</v>
      </c>
      <c r="D55" s="11" t="s">
        <v>144</v>
      </c>
      <c r="E55" s="11" t="s">
        <v>19</v>
      </c>
      <c r="F55" s="11" t="s">
        <v>330</v>
      </c>
      <c r="G55" s="12">
        <v>25000</v>
      </c>
      <c r="H55" s="13">
        <v>0</v>
      </c>
      <c r="I55" s="13">
        <v>25</v>
      </c>
      <c r="J55" s="13">
        <v>717.5</v>
      </c>
      <c r="K55" s="13">
        <v>760</v>
      </c>
      <c r="L55" s="13">
        <v>630</v>
      </c>
      <c r="M55" s="13">
        <f t="shared" si="4"/>
        <v>2132.5</v>
      </c>
      <c r="N55" s="43">
        <f t="shared" si="3"/>
        <v>22867.5</v>
      </c>
    </row>
    <row r="56" spans="1:14" ht="27" customHeight="1" x14ac:dyDescent="0.45">
      <c r="A56" s="9">
        <v>48</v>
      </c>
      <c r="B56" s="10" t="s">
        <v>319</v>
      </c>
      <c r="C56" s="11" t="s">
        <v>38</v>
      </c>
      <c r="D56" s="11" t="s">
        <v>150</v>
      </c>
      <c r="E56" s="11" t="s">
        <v>19</v>
      </c>
      <c r="F56" s="11" t="s">
        <v>330</v>
      </c>
      <c r="G56" s="12">
        <v>25000</v>
      </c>
      <c r="H56" s="13">
        <v>0</v>
      </c>
      <c r="I56" s="13">
        <v>25</v>
      </c>
      <c r="J56" s="13">
        <v>717.5</v>
      </c>
      <c r="K56" s="13">
        <v>760</v>
      </c>
      <c r="L56" s="13">
        <v>630</v>
      </c>
      <c r="M56" s="13">
        <f t="shared" si="4"/>
        <v>2132.5</v>
      </c>
      <c r="N56" s="43">
        <f t="shared" si="3"/>
        <v>22867.5</v>
      </c>
    </row>
    <row r="57" spans="1:14" ht="27" customHeight="1" x14ac:dyDescent="0.45">
      <c r="A57" s="9">
        <v>49</v>
      </c>
      <c r="B57" s="10" t="s">
        <v>146</v>
      </c>
      <c r="C57" s="11" t="s">
        <v>140</v>
      </c>
      <c r="D57" s="11" t="s">
        <v>144</v>
      </c>
      <c r="E57" s="11" t="s">
        <v>40</v>
      </c>
      <c r="F57" s="11" t="s">
        <v>330</v>
      </c>
      <c r="G57" s="12">
        <v>23546.25</v>
      </c>
      <c r="H57" s="13">
        <v>0</v>
      </c>
      <c r="I57" s="13">
        <v>25</v>
      </c>
      <c r="J57" s="13">
        <v>675.78</v>
      </c>
      <c r="K57" s="13">
        <v>715.81</v>
      </c>
      <c r="L57" s="13">
        <v>0</v>
      </c>
      <c r="M57" s="13">
        <f t="shared" si="4"/>
        <v>1416.59</v>
      </c>
      <c r="N57" s="43">
        <f t="shared" si="3"/>
        <v>22129.66</v>
      </c>
    </row>
    <row r="58" spans="1:14" ht="27" customHeight="1" x14ac:dyDescent="0.45">
      <c r="A58" s="9">
        <v>50</v>
      </c>
      <c r="B58" s="10" t="s">
        <v>147</v>
      </c>
      <c r="C58" s="11" t="s">
        <v>148</v>
      </c>
      <c r="D58" s="11" t="s">
        <v>89</v>
      </c>
      <c r="E58" s="11" t="s">
        <v>40</v>
      </c>
      <c r="F58" s="11" t="s">
        <v>330</v>
      </c>
      <c r="G58" s="12">
        <v>23546.25</v>
      </c>
      <c r="H58" s="13">
        <v>0</v>
      </c>
      <c r="I58" s="13">
        <v>25</v>
      </c>
      <c r="J58" s="13">
        <v>675.78</v>
      </c>
      <c r="K58" s="13">
        <v>715.81</v>
      </c>
      <c r="L58" s="13">
        <v>2449.25</v>
      </c>
      <c r="M58" s="13">
        <f t="shared" si="4"/>
        <v>3865.84</v>
      </c>
      <c r="N58" s="43">
        <f t="shared" si="3"/>
        <v>19680.41</v>
      </c>
    </row>
    <row r="59" spans="1:14" ht="27" customHeight="1" x14ac:dyDescent="0.45">
      <c r="A59" s="9">
        <v>51</v>
      </c>
      <c r="B59" s="10" t="s">
        <v>149</v>
      </c>
      <c r="C59" s="11" t="s">
        <v>38</v>
      </c>
      <c r="D59" s="11" t="s">
        <v>89</v>
      </c>
      <c r="E59" s="11" t="s">
        <v>19</v>
      </c>
      <c r="F59" s="11" t="s">
        <v>330</v>
      </c>
      <c r="G59" s="12">
        <v>23100</v>
      </c>
      <c r="H59" s="13">
        <v>0</v>
      </c>
      <c r="I59" s="13">
        <v>25</v>
      </c>
      <c r="J59" s="13">
        <v>662.97</v>
      </c>
      <c r="K59" s="13">
        <v>702.24</v>
      </c>
      <c r="L59" s="13">
        <v>630</v>
      </c>
      <c r="M59" s="13">
        <f t="shared" si="4"/>
        <v>2020.21</v>
      </c>
      <c r="N59" s="43">
        <f t="shared" si="3"/>
        <v>21079.79</v>
      </c>
    </row>
    <row r="60" spans="1:14" ht="27" customHeight="1" x14ac:dyDescent="0.45">
      <c r="A60" s="9">
        <v>52</v>
      </c>
      <c r="B60" s="10" t="s">
        <v>151</v>
      </c>
      <c r="C60" s="11" t="s">
        <v>78</v>
      </c>
      <c r="D60" s="11" t="s">
        <v>89</v>
      </c>
      <c r="E60" s="11" t="s">
        <v>19</v>
      </c>
      <c r="F60" s="11" t="s">
        <v>330</v>
      </c>
      <c r="G60" s="12">
        <v>23000</v>
      </c>
      <c r="H60" s="13">
        <v>0</v>
      </c>
      <c r="I60" s="13">
        <v>25</v>
      </c>
      <c r="J60" s="13">
        <v>660.1</v>
      </c>
      <c r="K60" s="13">
        <v>699.2</v>
      </c>
      <c r="L60" s="13">
        <v>630</v>
      </c>
      <c r="M60" s="13">
        <f t="shared" si="4"/>
        <v>2014.3000000000002</v>
      </c>
      <c r="N60" s="43">
        <f t="shared" si="3"/>
        <v>20985.7</v>
      </c>
    </row>
    <row r="61" spans="1:14" ht="27" customHeight="1" x14ac:dyDescent="0.45">
      <c r="A61" s="9">
        <v>53</v>
      </c>
      <c r="B61" s="10" t="s">
        <v>152</v>
      </c>
      <c r="C61" s="11" t="s">
        <v>38</v>
      </c>
      <c r="D61" s="11" t="s">
        <v>89</v>
      </c>
      <c r="E61" s="11" t="s">
        <v>19</v>
      </c>
      <c r="F61" s="11" t="s">
        <v>330</v>
      </c>
      <c r="G61" s="12">
        <v>23000</v>
      </c>
      <c r="H61" s="13">
        <v>0</v>
      </c>
      <c r="I61" s="13">
        <v>25</v>
      </c>
      <c r="J61" s="13">
        <v>660.1</v>
      </c>
      <c r="K61" s="13">
        <v>699.2</v>
      </c>
      <c r="L61" s="13">
        <v>630</v>
      </c>
      <c r="M61" s="13">
        <f t="shared" si="4"/>
        <v>2014.3000000000002</v>
      </c>
      <c r="N61" s="43">
        <f t="shared" si="3"/>
        <v>20985.7</v>
      </c>
    </row>
    <row r="62" spans="1:14" ht="27" customHeight="1" x14ac:dyDescent="0.45">
      <c r="A62" s="9">
        <v>54</v>
      </c>
      <c r="B62" s="10" t="s">
        <v>153</v>
      </c>
      <c r="C62" s="11" t="s">
        <v>38</v>
      </c>
      <c r="D62" s="11" t="s">
        <v>89</v>
      </c>
      <c r="E62" s="11" t="s">
        <v>19</v>
      </c>
      <c r="F62" s="11" t="s">
        <v>330</v>
      </c>
      <c r="G62" s="12">
        <v>23000</v>
      </c>
      <c r="H62" s="13">
        <v>0</v>
      </c>
      <c r="I62" s="13">
        <v>25</v>
      </c>
      <c r="J62" s="13">
        <v>660.1</v>
      </c>
      <c r="K62" s="13">
        <v>699.2</v>
      </c>
      <c r="L62" s="13">
        <v>630</v>
      </c>
      <c r="M62" s="13">
        <f t="shared" si="4"/>
        <v>2014.3000000000002</v>
      </c>
      <c r="N62" s="43">
        <f t="shared" si="3"/>
        <v>20985.7</v>
      </c>
    </row>
    <row r="63" spans="1:14" ht="27" customHeight="1" x14ac:dyDescent="0.45">
      <c r="A63" s="9">
        <v>55</v>
      </c>
      <c r="B63" s="10" t="s">
        <v>154</v>
      </c>
      <c r="C63" s="11" t="s">
        <v>38</v>
      </c>
      <c r="D63" s="11" t="s">
        <v>89</v>
      </c>
      <c r="E63" s="11" t="s">
        <v>19</v>
      </c>
      <c r="F63" s="11" t="s">
        <v>330</v>
      </c>
      <c r="G63" s="12">
        <v>23000</v>
      </c>
      <c r="H63" s="13">
        <v>0</v>
      </c>
      <c r="I63" s="13">
        <v>25</v>
      </c>
      <c r="J63" s="13">
        <v>660.1</v>
      </c>
      <c r="K63" s="13">
        <v>699.2</v>
      </c>
      <c r="L63" s="13">
        <v>630</v>
      </c>
      <c r="M63" s="13">
        <f t="shared" si="4"/>
        <v>2014.3000000000002</v>
      </c>
      <c r="N63" s="43">
        <f t="shared" si="3"/>
        <v>20985.7</v>
      </c>
    </row>
    <row r="64" spans="1:14" ht="27" customHeight="1" x14ac:dyDescent="0.45">
      <c r="A64" s="9">
        <v>56</v>
      </c>
      <c r="B64" s="10" t="s">
        <v>157</v>
      </c>
      <c r="C64" s="11" t="s">
        <v>52</v>
      </c>
      <c r="D64" s="11" t="s">
        <v>55</v>
      </c>
      <c r="E64" s="11" t="s">
        <v>19</v>
      </c>
      <c r="F64" s="11" t="s">
        <v>329</v>
      </c>
      <c r="G64" s="12">
        <v>22000</v>
      </c>
      <c r="H64" s="13">
        <v>0</v>
      </c>
      <c r="I64" s="13">
        <v>25</v>
      </c>
      <c r="J64" s="13">
        <v>631.4</v>
      </c>
      <c r="K64" s="13">
        <v>668.8</v>
      </c>
      <c r="L64" s="13">
        <v>630</v>
      </c>
      <c r="M64" s="13">
        <f t="shared" si="4"/>
        <v>1955.1999999999998</v>
      </c>
      <c r="N64" s="43">
        <f t="shared" si="3"/>
        <v>20044.8</v>
      </c>
    </row>
    <row r="65" spans="1:14" ht="22.5" customHeight="1" x14ac:dyDescent="0.45">
      <c r="A65" s="9">
        <v>57</v>
      </c>
      <c r="B65" s="10" t="s">
        <v>159</v>
      </c>
      <c r="C65" s="11" t="s">
        <v>96</v>
      </c>
      <c r="D65" s="11" t="s">
        <v>160</v>
      </c>
      <c r="E65" s="11" t="s">
        <v>19</v>
      </c>
      <c r="F65" s="11" t="s">
        <v>329</v>
      </c>
      <c r="G65" s="12">
        <v>21934</v>
      </c>
      <c r="H65" s="13">
        <v>0</v>
      </c>
      <c r="I65" s="13">
        <v>25</v>
      </c>
      <c r="J65" s="13">
        <v>629.51</v>
      </c>
      <c r="K65" s="13">
        <v>666.79</v>
      </c>
      <c r="L65" s="13">
        <v>630</v>
      </c>
      <c r="M65" s="13">
        <f t="shared" si="4"/>
        <v>1951.3</v>
      </c>
      <c r="N65" s="43">
        <f t="shared" si="3"/>
        <v>19982.7</v>
      </c>
    </row>
    <row r="66" spans="1:14" ht="22.5" customHeight="1" x14ac:dyDescent="0.45">
      <c r="A66" s="9">
        <v>58</v>
      </c>
      <c r="B66" s="10" t="s">
        <v>161</v>
      </c>
      <c r="C66" s="11" t="s">
        <v>38</v>
      </c>
      <c r="D66" s="10" t="s">
        <v>99</v>
      </c>
      <c r="E66" s="11" t="s">
        <v>19</v>
      </c>
      <c r="F66" s="11" t="s">
        <v>329</v>
      </c>
      <c r="G66" s="12">
        <v>21175</v>
      </c>
      <c r="H66" s="13">
        <v>0</v>
      </c>
      <c r="I66" s="13">
        <v>25</v>
      </c>
      <c r="J66" s="13">
        <v>607.72</v>
      </c>
      <c r="K66" s="13">
        <v>643.72</v>
      </c>
      <c r="L66" s="13">
        <v>630</v>
      </c>
      <c r="M66" s="13">
        <f t="shared" si="4"/>
        <v>1906.44</v>
      </c>
      <c r="N66" s="43">
        <f t="shared" si="3"/>
        <v>19268.560000000001</v>
      </c>
    </row>
    <row r="67" spans="1:14" ht="24" customHeight="1" x14ac:dyDescent="0.45">
      <c r="A67" s="9">
        <v>59</v>
      </c>
      <c r="B67" s="10" t="s">
        <v>163</v>
      </c>
      <c r="C67" s="11" t="s">
        <v>96</v>
      </c>
      <c r="D67" s="11" t="s">
        <v>160</v>
      </c>
      <c r="E67" s="11" t="s">
        <v>19</v>
      </c>
      <c r="F67" s="11" t="s">
        <v>329</v>
      </c>
      <c r="G67" s="12">
        <v>20000</v>
      </c>
      <c r="H67" s="13">
        <v>0</v>
      </c>
      <c r="I67" s="13">
        <v>25</v>
      </c>
      <c r="J67" s="13">
        <v>574</v>
      </c>
      <c r="K67" s="13">
        <v>608</v>
      </c>
      <c r="L67" s="13">
        <v>630</v>
      </c>
      <c r="M67" s="13">
        <f t="shared" si="4"/>
        <v>1837</v>
      </c>
      <c r="N67" s="43">
        <f t="shared" si="3"/>
        <v>18163</v>
      </c>
    </row>
    <row r="68" spans="1:14" ht="24" customHeight="1" x14ac:dyDescent="0.45">
      <c r="A68" s="9">
        <v>60</v>
      </c>
      <c r="B68" s="10" t="s">
        <v>164</v>
      </c>
      <c r="C68" s="11" t="s">
        <v>96</v>
      </c>
      <c r="D68" s="11" t="s">
        <v>129</v>
      </c>
      <c r="E68" s="11" t="s">
        <v>19</v>
      </c>
      <c r="F68" s="11" t="s">
        <v>329</v>
      </c>
      <c r="G68" s="12">
        <v>20000</v>
      </c>
      <c r="H68" s="13">
        <v>0</v>
      </c>
      <c r="I68" s="13">
        <v>25</v>
      </c>
      <c r="J68" s="13">
        <v>574</v>
      </c>
      <c r="K68" s="13">
        <v>608</v>
      </c>
      <c r="L68" s="13">
        <v>630</v>
      </c>
      <c r="M68" s="13">
        <f t="shared" si="4"/>
        <v>1837</v>
      </c>
      <c r="N68" s="43">
        <f t="shared" si="3"/>
        <v>18163</v>
      </c>
    </row>
    <row r="69" spans="1:14" ht="24" customHeight="1" x14ac:dyDescent="0.45">
      <c r="A69" s="9">
        <v>61</v>
      </c>
      <c r="B69" s="10" t="s">
        <v>165</v>
      </c>
      <c r="C69" s="11" t="s">
        <v>96</v>
      </c>
      <c r="D69" s="11" t="s">
        <v>129</v>
      </c>
      <c r="E69" s="11" t="s">
        <v>19</v>
      </c>
      <c r="F69" s="11" t="s">
        <v>329</v>
      </c>
      <c r="G69" s="12">
        <v>20000</v>
      </c>
      <c r="H69" s="13">
        <v>0</v>
      </c>
      <c r="I69" s="13">
        <v>25</v>
      </c>
      <c r="J69" s="13">
        <v>574</v>
      </c>
      <c r="K69" s="13">
        <v>608</v>
      </c>
      <c r="L69" s="13">
        <v>0</v>
      </c>
      <c r="M69" s="13">
        <f t="shared" si="4"/>
        <v>1207</v>
      </c>
      <c r="N69" s="43">
        <f t="shared" si="3"/>
        <v>18793</v>
      </c>
    </row>
    <row r="70" spans="1:14" ht="24.75" customHeight="1" x14ac:dyDescent="0.45">
      <c r="A70" s="9">
        <v>62</v>
      </c>
      <c r="B70" s="10" t="s">
        <v>166</v>
      </c>
      <c r="C70" s="11" t="s">
        <v>58</v>
      </c>
      <c r="D70" s="11" t="s">
        <v>89</v>
      </c>
      <c r="E70" s="11" t="s">
        <v>19</v>
      </c>
      <c r="F70" s="11" t="s">
        <v>330</v>
      </c>
      <c r="G70" s="12">
        <v>17600</v>
      </c>
      <c r="H70" s="13">
        <v>0</v>
      </c>
      <c r="I70" s="13">
        <v>25</v>
      </c>
      <c r="J70" s="13">
        <v>505.12</v>
      </c>
      <c r="K70" s="13">
        <v>535.04</v>
      </c>
      <c r="L70" s="13">
        <v>500</v>
      </c>
      <c r="M70" s="13">
        <f t="shared" si="4"/>
        <v>1565.1599999999999</v>
      </c>
      <c r="N70" s="43">
        <f t="shared" si="3"/>
        <v>16034.84</v>
      </c>
    </row>
    <row r="71" spans="1:14" ht="24" customHeight="1" x14ac:dyDescent="0.45">
      <c r="A71" s="9">
        <v>63</v>
      </c>
      <c r="B71" s="10" t="s">
        <v>167</v>
      </c>
      <c r="C71" s="11" t="s">
        <v>38</v>
      </c>
      <c r="D71" s="11" t="s">
        <v>168</v>
      </c>
      <c r="E71" s="11" t="s">
        <v>19</v>
      </c>
      <c r="F71" s="11" t="s">
        <v>330</v>
      </c>
      <c r="G71" s="12">
        <v>16500</v>
      </c>
      <c r="H71" s="13">
        <v>0</v>
      </c>
      <c r="I71" s="13">
        <v>25</v>
      </c>
      <c r="J71" s="13">
        <v>473.55</v>
      </c>
      <c r="K71" s="13">
        <v>501.6</v>
      </c>
      <c r="L71" s="13">
        <v>500</v>
      </c>
      <c r="M71" s="13">
        <f t="shared" si="4"/>
        <v>1500.15</v>
      </c>
      <c r="N71" s="43">
        <f t="shared" si="3"/>
        <v>14999.85</v>
      </c>
    </row>
    <row r="72" spans="1:14" ht="27" customHeight="1" x14ac:dyDescent="0.45">
      <c r="A72" s="9">
        <v>64</v>
      </c>
      <c r="B72" s="10" t="s">
        <v>169</v>
      </c>
      <c r="C72" s="11" t="s">
        <v>38</v>
      </c>
      <c r="D72" s="11" t="s">
        <v>170</v>
      </c>
      <c r="E72" s="11" t="s">
        <v>19</v>
      </c>
      <c r="F72" s="11" t="s">
        <v>329</v>
      </c>
      <c r="G72" s="12">
        <v>16500</v>
      </c>
      <c r="H72" s="13">
        <v>0</v>
      </c>
      <c r="I72" s="13">
        <v>25</v>
      </c>
      <c r="J72" s="13">
        <v>473.55</v>
      </c>
      <c r="K72" s="13">
        <v>501.6</v>
      </c>
      <c r="L72" s="13">
        <v>0</v>
      </c>
      <c r="M72" s="13">
        <f t="shared" si="4"/>
        <v>1000.1500000000001</v>
      </c>
      <c r="N72" s="43">
        <f t="shared" si="3"/>
        <v>15499.85</v>
      </c>
    </row>
    <row r="73" spans="1:14" ht="22.5" customHeight="1" x14ac:dyDescent="0.45">
      <c r="A73" s="9">
        <v>65</v>
      </c>
      <c r="B73" s="10" t="s">
        <v>171</v>
      </c>
      <c r="C73" s="11" t="s">
        <v>96</v>
      </c>
      <c r="D73" s="11" t="s">
        <v>160</v>
      </c>
      <c r="E73" s="11" t="s">
        <v>19</v>
      </c>
      <c r="F73" s="11" t="s">
        <v>329</v>
      </c>
      <c r="G73" s="12">
        <v>15400</v>
      </c>
      <c r="H73" s="13">
        <v>0</v>
      </c>
      <c r="I73" s="13">
        <v>25</v>
      </c>
      <c r="J73" s="13">
        <v>441.98</v>
      </c>
      <c r="K73" s="13">
        <v>468.16</v>
      </c>
      <c r="L73" s="13">
        <v>0</v>
      </c>
      <c r="M73" s="13">
        <f t="shared" si="4"/>
        <v>935.1400000000001</v>
      </c>
      <c r="N73" s="43">
        <f t="shared" si="3"/>
        <v>14464.86</v>
      </c>
    </row>
    <row r="74" spans="1:14" ht="22.5" customHeight="1" x14ac:dyDescent="0.45">
      <c r="A74" s="9">
        <v>66</v>
      </c>
      <c r="B74" s="10" t="s">
        <v>172</v>
      </c>
      <c r="C74" s="11" t="s">
        <v>96</v>
      </c>
      <c r="D74" s="11" t="s">
        <v>160</v>
      </c>
      <c r="E74" s="11" t="s">
        <v>19</v>
      </c>
      <c r="F74" s="11" t="s">
        <v>329</v>
      </c>
      <c r="G74" s="12">
        <v>15000</v>
      </c>
      <c r="H74" s="13">
        <v>0</v>
      </c>
      <c r="I74" s="13">
        <v>25</v>
      </c>
      <c r="J74" s="13">
        <v>430.5</v>
      </c>
      <c r="K74" s="13">
        <v>456</v>
      </c>
      <c r="L74" s="13">
        <v>0</v>
      </c>
      <c r="M74" s="13">
        <f t="shared" si="4"/>
        <v>911.5</v>
      </c>
      <c r="N74" s="43">
        <f t="shared" si="3"/>
        <v>14088.5</v>
      </c>
    </row>
    <row r="75" spans="1:14" ht="25.5" customHeight="1" x14ac:dyDescent="0.45">
      <c r="A75" s="9">
        <v>67</v>
      </c>
      <c r="B75" s="10" t="s">
        <v>173</v>
      </c>
      <c r="C75" s="11" t="s">
        <v>96</v>
      </c>
      <c r="D75" s="11" t="s">
        <v>160</v>
      </c>
      <c r="E75" s="11" t="s">
        <v>19</v>
      </c>
      <c r="F75" s="11" t="s">
        <v>330</v>
      </c>
      <c r="G75" s="12">
        <v>15000</v>
      </c>
      <c r="H75" s="13">
        <v>0</v>
      </c>
      <c r="I75" s="13">
        <v>25</v>
      </c>
      <c r="J75" s="13">
        <v>430.5</v>
      </c>
      <c r="K75" s="13">
        <v>456</v>
      </c>
      <c r="L75" s="13">
        <v>0</v>
      </c>
      <c r="M75" s="13">
        <f t="shared" si="4"/>
        <v>911.5</v>
      </c>
      <c r="N75" s="43">
        <f t="shared" si="3"/>
        <v>14088.5</v>
      </c>
    </row>
    <row r="76" spans="1:14" ht="25.5" customHeight="1" x14ac:dyDescent="0.45">
      <c r="A76" s="9">
        <v>68</v>
      </c>
      <c r="B76" s="10" t="s">
        <v>174</v>
      </c>
      <c r="C76" s="11" t="s">
        <v>96</v>
      </c>
      <c r="D76" s="11" t="s">
        <v>160</v>
      </c>
      <c r="E76" s="11" t="s">
        <v>19</v>
      </c>
      <c r="F76" s="11" t="s">
        <v>330</v>
      </c>
      <c r="G76" s="12">
        <v>15000</v>
      </c>
      <c r="H76" s="13">
        <v>0</v>
      </c>
      <c r="I76" s="13">
        <v>25</v>
      </c>
      <c r="J76" s="13">
        <v>430.5</v>
      </c>
      <c r="K76" s="13">
        <v>456</v>
      </c>
      <c r="L76" s="13">
        <v>0</v>
      </c>
      <c r="M76" s="13">
        <v>911.5</v>
      </c>
      <c r="N76" s="43">
        <v>14088.5</v>
      </c>
    </row>
    <row r="77" spans="1:14" ht="25.5" customHeight="1" x14ac:dyDescent="0.45">
      <c r="A77" s="9">
        <v>69</v>
      </c>
      <c r="B77" s="10" t="s">
        <v>175</v>
      </c>
      <c r="C77" s="11" t="s">
        <v>96</v>
      </c>
      <c r="D77" s="11" t="s">
        <v>160</v>
      </c>
      <c r="E77" s="11" t="s">
        <v>19</v>
      </c>
      <c r="F77" s="11" t="s">
        <v>330</v>
      </c>
      <c r="G77" s="12">
        <v>15000</v>
      </c>
      <c r="H77" s="13">
        <v>0</v>
      </c>
      <c r="I77" s="13">
        <v>25</v>
      </c>
      <c r="J77" s="13">
        <v>430.5</v>
      </c>
      <c r="K77" s="13">
        <v>456</v>
      </c>
      <c r="L77" s="13">
        <v>0</v>
      </c>
      <c r="M77" s="13">
        <f t="shared" ref="M77:M82" si="5">+H77+I77+J77+K77+L77</f>
        <v>911.5</v>
      </c>
      <c r="N77" s="43">
        <f t="shared" ref="N77:N83" si="6">+G77-M77</f>
        <v>14088.5</v>
      </c>
    </row>
    <row r="78" spans="1:14" ht="25.5" customHeight="1" x14ac:dyDescent="0.45">
      <c r="A78" s="9">
        <v>70</v>
      </c>
      <c r="B78" s="10" t="s">
        <v>176</v>
      </c>
      <c r="C78" s="11" t="s">
        <v>96</v>
      </c>
      <c r="D78" s="11" t="s">
        <v>160</v>
      </c>
      <c r="E78" s="11" t="s">
        <v>19</v>
      </c>
      <c r="F78" s="11" t="s">
        <v>330</v>
      </c>
      <c r="G78" s="12">
        <v>15000</v>
      </c>
      <c r="H78" s="13">
        <v>0</v>
      </c>
      <c r="I78" s="13">
        <v>25</v>
      </c>
      <c r="J78" s="13">
        <v>430.5</v>
      </c>
      <c r="K78" s="13">
        <v>456</v>
      </c>
      <c r="L78" s="13">
        <v>0</v>
      </c>
      <c r="M78" s="13">
        <f t="shared" si="5"/>
        <v>911.5</v>
      </c>
      <c r="N78" s="43">
        <f t="shared" si="6"/>
        <v>14088.5</v>
      </c>
    </row>
    <row r="79" spans="1:14" ht="25.5" customHeight="1" x14ac:dyDescent="0.45">
      <c r="A79" s="9">
        <v>71</v>
      </c>
      <c r="B79" s="10" t="s">
        <v>180</v>
      </c>
      <c r="C79" s="11" t="s">
        <v>96</v>
      </c>
      <c r="D79" s="11" t="s">
        <v>160</v>
      </c>
      <c r="E79" s="11" t="s">
        <v>19</v>
      </c>
      <c r="F79" s="11" t="s">
        <v>330</v>
      </c>
      <c r="G79" s="12">
        <v>15000</v>
      </c>
      <c r="H79" s="13">
        <v>0</v>
      </c>
      <c r="I79" s="13">
        <v>25</v>
      </c>
      <c r="J79" s="13">
        <v>430.5</v>
      </c>
      <c r="K79" s="13">
        <v>456</v>
      </c>
      <c r="L79" s="13">
        <v>0</v>
      </c>
      <c r="M79" s="13">
        <f>+H79+I79+J79+K79+L79</f>
        <v>911.5</v>
      </c>
      <c r="N79" s="43">
        <f t="shared" si="6"/>
        <v>14088.5</v>
      </c>
    </row>
    <row r="80" spans="1:14" ht="24" customHeight="1" x14ac:dyDescent="0.45">
      <c r="A80" s="9">
        <v>72</v>
      </c>
      <c r="B80" s="10" t="s">
        <v>177</v>
      </c>
      <c r="C80" s="11" t="s">
        <v>96</v>
      </c>
      <c r="D80" s="11" t="s">
        <v>160</v>
      </c>
      <c r="E80" s="11" t="s">
        <v>19</v>
      </c>
      <c r="F80" s="11" t="s">
        <v>330</v>
      </c>
      <c r="G80" s="12">
        <v>15000</v>
      </c>
      <c r="H80" s="13">
        <v>0</v>
      </c>
      <c r="I80" s="13">
        <v>25</v>
      </c>
      <c r="J80" s="13">
        <v>430.5</v>
      </c>
      <c r="K80" s="13">
        <v>456</v>
      </c>
      <c r="L80" s="13">
        <v>0</v>
      </c>
      <c r="M80" s="13">
        <f t="shared" si="5"/>
        <v>911.5</v>
      </c>
      <c r="N80" s="43">
        <f t="shared" si="6"/>
        <v>14088.5</v>
      </c>
    </row>
    <row r="81" spans="1:18" ht="23.25" customHeight="1" x14ac:dyDescent="0.45">
      <c r="A81" s="9">
        <v>73</v>
      </c>
      <c r="B81" s="10" t="s">
        <v>178</v>
      </c>
      <c r="C81" s="11" t="s">
        <v>96</v>
      </c>
      <c r="D81" s="11" t="s">
        <v>160</v>
      </c>
      <c r="E81" s="11" t="s">
        <v>19</v>
      </c>
      <c r="F81" s="11" t="s">
        <v>330</v>
      </c>
      <c r="G81" s="12">
        <v>15000</v>
      </c>
      <c r="H81" s="13">
        <v>0</v>
      </c>
      <c r="I81" s="13">
        <v>25</v>
      </c>
      <c r="J81" s="13">
        <v>430.5</v>
      </c>
      <c r="K81" s="13">
        <v>456</v>
      </c>
      <c r="L81" s="13">
        <v>0</v>
      </c>
      <c r="M81" s="13">
        <f t="shared" si="5"/>
        <v>911.5</v>
      </c>
      <c r="N81" s="43">
        <f t="shared" si="6"/>
        <v>14088.5</v>
      </c>
    </row>
    <row r="82" spans="1:18" ht="24.75" customHeight="1" x14ac:dyDescent="0.45">
      <c r="A82" s="9">
        <v>74</v>
      </c>
      <c r="B82" s="10" t="s">
        <v>179</v>
      </c>
      <c r="C82" s="11" t="s">
        <v>96</v>
      </c>
      <c r="D82" s="11" t="s">
        <v>160</v>
      </c>
      <c r="E82" s="11" t="s">
        <v>19</v>
      </c>
      <c r="F82" s="11" t="s">
        <v>330</v>
      </c>
      <c r="G82" s="12">
        <v>13200</v>
      </c>
      <c r="H82" s="13">
        <v>0</v>
      </c>
      <c r="I82" s="13">
        <v>25</v>
      </c>
      <c r="J82" s="13">
        <v>378.84</v>
      </c>
      <c r="K82" s="13">
        <v>401.28</v>
      </c>
      <c r="L82" s="13">
        <v>0</v>
      </c>
      <c r="M82" s="13">
        <f t="shared" si="5"/>
        <v>805.11999999999989</v>
      </c>
      <c r="N82" s="43">
        <f t="shared" si="6"/>
        <v>12394.880000000001</v>
      </c>
    </row>
    <row r="83" spans="1:18" ht="21" customHeight="1" x14ac:dyDescent="0.45">
      <c r="A83" s="9">
        <v>75</v>
      </c>
      <c r="B83" s="10" t="s">
        <v>181</v>
      </c>
      <c r="C83" s="11" t="s">
        <v>96</v>
      </c>
      <c r="D83" s="11" t="s">
        <v>160</v>
      </c>
      <c r="E83" s="11" t="s">
        <v>19</v>
      </c>
      <c r="F83" s="11" t="s">
        <v>330</v>
      </c>
      <c r="G83" s="12">
        <v>12000</v>
      </c>
      <c r="H83" s="13">
        <v>0</v>
      </c>
      <c r="I83" s="13">
        <v>25</v>
      </c>
      <c r="J83" s="13">
        <v>344.4</v>
      </c>
      <c r="K83" s="13">
        <v>364.8</v>
      </c>
      <c r="L83" s="13">
        <v>0</v>
      </c>
      <c r="M83" s="13">
        <v>5764.2</v>
      </c>
      <c r="N83" s="43">
        <f t="shared" si="6"/>
        <v>6235.8</v>
      </c>
    </row>
    <row r="84" spans="1:18" ht="27" customHeight="1" x14ac:dyDescent="0.45">
      <c r="A84" s="71" t="s">
        <v>334</v>
      </c>
      <c r="B84" s="72"/>
      <c r="C84" s="72"/>
      <c r="D84" s="72"/>
      <c r="E84" s="72"/>
      <c r="F84" s="73"/>
      <c r="G84" s="17">
        <f t="shared" ref="G84:N84" si="7">SUM(G9:G83)</f>
        <v>2729266.5</v>
      </c>
      <c r="H84" s="18">
        <f t="shared" si="7"/>
        <v>112177.15999999996</v>
      </c>
      <c r="I84" s="18">
        <f t="shared" si="7"/>
        <v>1875</v>
      </c>
      <c r="J84" s="18">
        <f t="shared" si="7"/>
        <v>78042.97</v>
      </c>
      <c r="K84" s="18">
        <f t="shared" si="7"/>
        <v>80112.109999999986</v>
      </c>
      <c r="L84" s="18">
        <f t="shared" si="7"/>
        <v>96285.38</v>
      </c>
      <c r="M84" s="18">
        <f t="shared" si="7"/>
        <v>373522.62000000011</v>
      </c>
      <c r="N84" s="18">
        <f t="shared" si="7"/>
        <v>2355743.8799999994</v>
      </c>
    </row>
    <row r="85" spans="1:18" ht="27" customHeight="1" x14ac:dyDescent="0.45">
      <c r="A85" s="16"/>
      <c r="B85" s="19"/>
      <c r="C85" s="19"/>
      <c r="D85" s="19"/>
      <c r="E85" s="19"/>
      <c r="F85" s="19"/>
      <c r="G85" s="20"/>
      <c r="H85" s="21"/>
      <c r="I85" s="21"/>
      <c r="J85" s="21"/>
      <c r="K85" s="21"/>
      <c r="L85" s="21"/>
      <c r="M85" s="21"/>
      <c r="N85" s="21"/>
    </row>
    <row r="86" spans="1:18" ht="27" customHeight="1" x14ac:dyDescent="0.45">
      <c r="A86" s="16"/>
      <c r="B86" s="19"/>
      <c r="C86" s="19"/>
      <c r="D86" s="19"/>
      <c r="E86" s="19"/>
      <c r="F86" s="19"/>
      <c r="G86" s="20"/>
      <c r="H86" s="21"/>
      <c r="I86" s="21"/>
      <c r="J86" s="21"/>
      <c r="K86" s="21"/>
      <c r="L86" s="21"/>
      <c r="M86" s="21"/>
      <c r="N86" s="21"/>
    </row>
    <row r="87" spans="1:18" ht="27" customHeight="1" x14ac:dyDescent="0.45">
      <c r="A87" s="16"/>
      <c r="B87" s="19"/>
      <c r="C87" s="19"/>
      <c r="D87" s="19"/>
      <c r="E87" s="19"/>
      <c r="F87" s="19"/>
      <c r="G87" s="20"/>
      <c r="H87" s="21"/>
      <c r="I87" s="21"/>
      <c r="J87" s="21"/>
      <c r="K87" s="21"/>
      <c r="L87" s="21"/>
      <c r="M87" s="21"/>
      <c r="N87" s="68"/>
    </row>
    <row r="88" spans="1:18" ht="27" customHeight="1" x14ac:dyDescent="0.45">
      <c r="A88" s="16"/>
      <c r="B88" s="19"/>
      <c r="C88" s="19"/>
      <c r="D88" s="19"/>
      <c r="E88" s="19"/>
      <c r="F88" s="19"/>
      <c r="G88" s="20"/>
      <c r="H88" s="21"/>
      <c r="I88" s="21"/>
      <c r="J88" s="21"/>
      <c r="K88" s="21"/>
      <c r="L88" s="21"/>
      <c r="M88" s="21"/>
      <c r="N88" s="21"/>
    </row>
    <row r="89" spans="1:18" ht="23.25" thickBot="1" x14ac:dyDescent="0.5">
      <c r="A89" s="22"/>
      <c r="C89" s="23"/>
      <c r="D89" s="19"/>
      <c r="E89" s="19"/>
      <c r="F89" s="19"/>
      <c r="G89" s="24"/>
      <c r="H89" s="25"/>
      <c r="I89" s="25"/>
      <c r="J89" s="25"/>
      <c r="K89" s="26"/>
      <c r="L89" s="26"/>
      <c r="M89" s="26"/>
      <c r="N89" s="27"/>
    </row>
    <row r="90" spans="1:18" ht="22.5" x14ac:dyDescent="0.45">
      <c r="A90" s="22"/>
      <c r="B90" s="19"/>
      <c r="C90" s="19" t="s">
        <v>182</v>
      </c>
      <c r="D90" s="19"/>
      <c r="E90" s="19"/>
      <c r="F90" s="19"/>
      <c r="G90" s="24"/>
      <c r="H90" s="24" t="s">
        <v>183</v>
      </c>
      <c r="I90" s="24"/>
      <c r="J90" s="24"/>
      <c r="K90" s="28"/>
      <c r="L90" s="26"/>
      <c r="M90" s="26"/>
      <c r="N90" s="27"/>
    </row>
    <row r="91" spans="1:18" ht="22.5" x14ac:dyDescent="0.45">
      <c r="A91" s="22"/>
      <c r="B91" s="19"/>
      <c r="C91" s="19" t="s">
        <v>335</v>
      </c>
      <c r="D91" s="19"/>
      <c r="E91" s="19"/>
      <c r="F91" s="19"/>
      <c r="G91" s="24"/>
      <c r="H91" s="24" t="s">
        <v>184</v>
      </c>
      <c r="I91" s="24"/>
      <c r="J91" s="28"/>
      <c r="K91" s="24"/>
      <c r="L91" s="26"/>
      <c r="M91" s="26"/>
      <c r="N91" s="27"/>
    </row>
    <row r="92" spans="1:18" ht="22.5" x14ac:dyDescent="0.45">
      <c r="A92" s="22"/>
      <c r="B92" s="19"/>
      <c r="C92" s="19"/>
      <c r="D92" s="19"/>
      <c r="E92" s="19"/>
      <c r="F92" s="19"/>
      <c r="G92" s="24"/>
      <c r="H92" s="24"/>
      <c r="I92" s="24"/>
      <c r="J92" s="24"/>
      <c r="K92" s="26"/>
      <c r="L92" s="26"/>
      <c r="M92" s="26"/>
      <c r="N92" s="27"/>
    </row>
    <row r="93" spans="1:18" ht="22.5" x14ac:dyDescent="0.45">
      <c r="A93" s="22"/>
      <c r="B93" s="19"/>
      <c r="C93" s="19"/>
      <c r="D93" s="19"/>
      <c r="E93" s="19"/>
      <c r="F93" s="19"/>
      <c r="G93" s="24"/>
      <c r="H93" s="26"/>
      <c r="I93" s="26"/>
      <c r="J93" s="26"/>
      <c r="K93" s="26"/>
      <c r="L93" s="26"/>
      <c r="M93" s="26"/>
      <c r="N93" s="27"/>
    </row>
    <row r="94" spans="1:18" ht="22.5" x14ac:dyDescent="0.45">
      <c r="A94" s="16"/>
      <c r="B94" s="19"/>
      <c r="C94" s="19"/>
      <c r="D94" s="19"/>
      <c r="E94" s="19"/>
      <c r="F94" s="19"/>
      <c r="G94" s="24"/>
      <c r="H94" s="26"/>
      <c r="I94" s="26"/>
      <c r="J94" s="26"/>
      <c r="K94" s="26"/>
      <c r="L94" s="26"/>
      <c r="M94" s="26"/>
      <c r="N94" s="27"/>
    </row>
    <row r="96" spans="1:18" ht="15.75" x14ac:dyDescent="0.25">
      <c r="O96" s="29"/>
      <c r="P96" s="29"/>
      <c r="Q96" s="29"/>
      <c r="R96" s="29"/>
    </row>
    <row r="97" spans="4:18" ht="15.75" x14ac:dyDescent="0.25">
      <c r="O97" s="29"/>
      <c r="P97" s="29"/>
      <c r="Q97" s="29"/>
      <c r="R97" s="29"/>
    </row>
    <row r="102" spans="4:18" x14ac:dyDescent="0.25">
      <c r="D102">
        <f>76+22</f>
        <v>98</v>
      </c>
    </row>
  </sheetData>
  <mergeCells count="4">
    <mergeCell ref="A4:O4"/>
    <mergeCell ref="A5:N5"/>
    <mergeCell ref="A6:O6"/>
    <mergeCell ref="A84:F84"/>
  </mergeCells>
  <pageMargins left="0.23622047244094491" right="0.23622047244094491" top="0.74803149606299213" bottom="0.74803149606299213" header="0.51181102362204722" footer="0.51181102362204722"/>
  <pageSetup paperSize="5" scale="43" orientation="landscape" horizontalDpi="300" verticalDpi="300" r:id="rId1"/>
  <rowBreaks count="2" manualBreakCount="2">
    <brk id="37" max="1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036-7C55-4F1B-863E-D1E09E132DD4}">
  <dimension ref="A1:O51"/>
  <sheetViews>
    <sheetView view="pageBreakPreview" topLeftCell="C7" zoomScale="44" zoomScaleNormal="51" zoomScaleSheetLayoutView="44" workbookViewId="0">
      <selection activeCell="D25" sqref="D25"/>
    </sheetView>
  </sheetViews>
  <sheetFormatPr baseColWidth="10" defaultRowHeight="15" x14ac:dyDescent="0.25"/>
  <cols>
    <col min="1" max="1" width="6.42578125" customWidth="1"/>
    <col min="2" max="2" width="63" customWidth="1"/>
    <col min="3" max="3" width="57.42578125" customWidth="1"/>
    <col min="4" max="4" width="36.42578125" customWidth="1"/>
    <col min="5" max="5" width="29.7109375" customWidth="1"/>
    <col min="6" max="6" width="28" customWidth="1"/>
    <col min="7" max="7" width="42.5703125" customWidth="1"/>
    <col min="8" max="8" width="20.140625" customWidth="1"/>
    <col min="9" max="9" width="18" customWidth="1"/>
    <col min="10" max="10" width="17.28515625" customWidth="1"/>
    <col min="11" max="11" width="18" customWidth="1"/>
    <col min="12" max="12" width="20.28515625" customWidth="1"/>
    <col min="13" max="13" width="17.7109375" customWidth="1"/>
    <col min="14" max="14" width="23.7109375" customWidth="1"/>
    <col min="15" max="15" width="22.140625" customWidth="1"/>
  </cols>
  <sheetData>
    <row r="1" spans="1:15" ht="27" x14ac:dyDescent="0.5">
      <c r="A1" s="44"/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45"/>
      <c r="B2" s="4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x14ac:dyDescent="0.25">
      <c r="A3" s="45"/>
      <c r="B3" s="4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x14ac:dyDescent="0.25">
      <c r="C4" s="70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27" x14ac:dyDescent="0.25">
      <c r="A5" s="46"/>
      <c r="B5" s="46"/>
      <c r="C5" s="70" t="s">
        <v>325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27" x14ac:dyDescent="0.25">
      <c r="C6" s="70" t="s">
        <v>331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8.75" x14ac:dyDescent="0.4">
      <c r="A7" s="47"/>
      <c r="B7" s="4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45" x14ac:dyDescent="0.45">
      <c r="A8" s="48" t="s">
        <v>1</v>
      </c>
      <c r="B8" s="49" t="s">
        <v>2</v>
      </c>
      <c r="C8" s="6" t="s">
        <v>3</v>
      </c>
      <c r="D8" s="6" t="s">
        <v>4</v>
      </c>
      <c r="E8" s="7" t="s">
        <v>5</v>
      </c>
      <c r="F8" s="7" t="s">
        <v>328</v>
      </c>
      <c r="G8" s="7" t="s">
        <v>327</v>
      </c>
      <c r="H8" s="7" t="s">
        <v>333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50">
        <v>1</v>
      </c>
      <c r="B9" s="14" t="s">
        <v>20</v>
      </c>
      <c r="C9" s="11" t="s">
        <v>14</v>
      </c>
      <c r="D9" s="15" t="s">
        <v>21</v>
      </c>
      <c r="E9" s="11" t="s">
        <v>22</v>
      </c>
      <c r="F9" s="11" t="s">
        <v>330</v>
      </c>
      <c r="G9" s="11" t="s">
        <v>23</v>
      </c>
      <c r="H9" s="12">
        <v>100000</v>
      </c>
      <c r="I9" s="13">
        <v>11807.91</v>
      </c>
      <c r="J9" s="13">
        <v>25</v>
      </c>
      <c r="K9" s="13">
        <v>2870</v>
      </c>
      <c r="L9" s="13">
        <v>3040</v>
      </c>
      <c r="M9" s="13">
        <v>5180.12</v>
      </c>
      <c r="N9" s="13">
        <f>+I9+J9+K9+L9+M9</f>
        <v>22923.03</v>
      </c>
      <c r="O9" s="43">
        <f t="shared" ref="O9:O16" si="0">+H9-N9</f>
        <v>77076.97</v>
      </c>
    </row>
    <row r="10" spans="1:15" ht="22.5" x14ac:dyDescent="0.45">
      <c r="A10" s="50">
        <v>2</v>
      </c>
      <c r="B10" s="10" t="s">
        <v>29</v>
      </c>
      <c r="C10" s="11" t="s">
        <v>30</v>
      </c>
      <c r="D10" s="11" t="s">
        <v>31</v>
      </c>
      <c r="E10" s="11" t="s">
        <v>22</v>
      </c>
      <c r="F10" s="11" t="s">
        <v>330</v>
      </c>
      <c r="G10" s="11" t="s">
        <v>32</v>
      </c>
      <c r="H10" s="12">
        <v>90000</v>
      </c>
      <c r="I10" s="13">
        <v>9753.19</v>
      </c>
      <c r="J10" s="13">
        <v>25</v>
      </c>
      <c r="K10" s="13">
        <v>2583</v>
      </c>
      <c r="L10" s="13">
        <v>2736</v>
      </c>
      <c r="M10" s="13">
        <v>0</v>
      </c>
      <c r="N10" s="13">
        <f t="shared" ref="N10:N33" si="1">+I10+J10+K10+L10+M10</f>
        <v>15097.19</v>
      </c>
      <c r="O10" s="43">
        <f t="shared" si="0"/>
        <v>74902.81</v>
      </c>
    </row>
    <row r="11" spans="1:15" ht="22.5" x14ac:dyDescent="0.45">
      <c r="A11" s="50">
        <v>3</v>
      </c>
      <c r="B11" s="14" t="s">
        <v>33</v>
      </c>
      <c r="C11" s="11" t="s">
        <v>34</v>
      </c>
      <c r="D11" s="11" t="s">
        <v>35</v>
      </c>
      <c r="E11" s="11" t="s">
        <v>22</v>
      </c>
      <c r="F11" s="11" t="s">
        <v>330</v>
      </c>
      <c r="G11" s="11" t="s">
        <v>36</v>
      </c>
      <c r="H11" s="12">
        <v>85000</v>
      </c>
      <c r="I11" s="13">
        <v>8577.06</v>
      </c>
      <c r="J11" s="13">
        <v>25</v>
      </c>
      <c r="K11" s="13">
        <v>2439.5</v>
      </c>
      <c r="L11" s="13">
        <v>2584</v>
      </c>
      <c r="M11" s="13">
        <v>1995</v>
      </c>
      <c r="N11" s="13">
        <f t="shared" si="1"/>
        <v>15620.56</v>
      </c>
      <c r="O11" s="43">
        <f t="shared" si="0"/>
        <v>69379.44</v>
      </c>
    </row>
    <row r="12" spans="1:15" ht="22.5" x14ac:dyDescent="0.45">
      <c r="A12" s="50">
        <v>4</v>
      </c>
      <c r="B12" s="10" t="s">
        <v>41</v>
      </c>
      <c r="C12" s="11" t="s">
        <v>42</v>
      </c>
      <c r="D12" s="11" t="s">
        <v>35</v>
      </c>
      <c r="E12" s="11" t="s">
        <v>22</v>
      </c>
      <c r="F12" s="11" t="s">
        <v>330</v>
      </c>
      <c r="G12" s="11" t="s">
        <v>43</v>
      </c>
      <c r="H12" s="12">
        <v>70000</v>
      </c>
      <c r="I12" s="13">
        <v>4892.3999999999996</v>
      </c>
      <c r="J12" s="13">
        <v>25</v>
      </c>
      <c r="K12" s="13">
        <v>2009</v>
      </c>
      <c r="L12" s="13">
        <v>2128</v>
      </c>
      <c r="M12" s="13">
        <v>2380.2399999999998</v>
      </c>
      <c r="N12" s="13">
        <f t="shared" si="1"/>
        <v>11434.64</v>
      </c>
      <c r="O12" s="43">
        <f t="shared" si="0"/>
        <v>58565.36</v>
      </c>
    </row>
    <row r="13" spans="1:15" ht="22.5" x14ac:dyDescent="0.45">
      <c r="A13" s="50">
        <v>5</v>
      </c>
      <c r="B13" s="10" t="s">
        <v>44</v>
      </c>
      <c r="C13" s="11" t="s">
        <v>45</v>
      </c>
      <c r="D13" s="11" t="s">
        <v>28</v>
      </c>
      <c r="E13" s="11" t="s">
        <v>22</v>
      </c>
      <c r="F13" s="11" t="s">
        <v>329</v>
      </c>
      <c r="G13" s="11" t="s">
        <v>46</v>
      </c>
      <c r="H13" s="12">
        <v>70000</v>
      </c>
      <c r="I13" s="13">
        <v>5368.45</v>
      </c>
      <c r="J13" s="13">
        <v>25</v>
      </c>
      <c r="K13" s="13">
        <v>2009</v>
      </c>
      <c r="L13" s="13">
        <v>2128</v>
      </c>
      <c r="M13" s="13">
        <v>0</v>
      </c>
      <c r="N13" s="13">
        <f t="shared" si="1"/>
        <v>9530.4500000000007</v>
      </c>
      <c r="O13" s="43">
        <f t="shared" si="0"/>
        <v>60469.55</v>
      </c>
    </row>
    <row r="14" spans="1:15" ht="22.5" x14ac:dyDescent="0.45">
      <c r="A14" s="50">
        <v>6</v>
      </c>
      <c r="B14" s="10" t="s">
        <v>49</v>
      </c>
      <c r="C14" s="11" t="s">
        <v>50</v>
      </c>
      <c r="D14" s="11" t="s">
        <v>35</v>
      </c>
      <c r="E14" s="11" t="s">
        <v>22</v>
      </c>
      <c r="F14" s="11" t="s">
        <v>330</v>
      </c>
      <c r="G14" s="11" t="s">
        <v>51</v>
      </c>
      <c r="H14" s="12">
        <v>70000</v>
      </c>
      <c r="I14" s="13">
        <v>5368.45</v>
      </c>
      <c r="J14" s="13">
        <v>25</v>
      </c>
      <c r="K14" s="13">
        <v>2009</v>
      </c>
      <c r="L14" s="13">
        <v>2128</v>
      </c>
      <c r="M14" s="13">
        <v>0</v>
      </c>
      <c r="N14" s="13">
        <f t="shared" si="1"/>
        <v>9530.4500000000007</v>
      </c>
      <c r="O14" s="43">
        <f t="shared" si="0"/>
        <v>60469.55</v>
      </c>
    </row>
    <row r="15" spans="1:15" ht="22.5" x14ac:dyDescent="0.45">
      <c r="A15" s="50">
        <v>7</v>
      </c>
      <c r="B15" s="10" t="s">
        <v>54</v>
      </c>
      <c r="C15" s="11" t="s">
        <v>38</v>
      </c>
      <c r="D15" s="11" t="s">
        <v>55</v>
      </c>
      <c r="E15" s="11" t="s">
        <v>22</v>
      </c>
      <c r="F15" s="11" t="s">
        <v>329</v>
      </c>
      <c r="G15" s="11" t="s">
        <v>56</v>
      </c>
      <c r="H15" s="12">
        <v>60000</v>
      </c>
      <c r="I15" s="13">
        <v>3486.65</v>
      </c>
      <c r="J15" s="13">
        <v>25</v>
      </c>
      <c r="K15" s="13">
        <v>1722</v>
      </c>
      <c r="L15" s="13">
        <v>1824</v>
      </c>
      <c r="M15" s="13">
        <v>3990</v>
      </c>
      <c r="N15" s="13">
        <f t="shared" si="1"/>
        <v>11047.65</v>
      </c>
      <c r="O15" s="43">
        <f t="shared" si="0"/>
        <v>48952.35</v>
      </c>
    </row>
    <row r="16" spans="1:15" ht="22.5" x14ac:dyDescent="0.45">
      <c r="A16" s="50">
        <v>8</v>
      </c>
      <c r="B16" s="10" t="s">
        <v>57</v>
      </c>
      <c r="C16" s="11" t="s">
        <v>58</v>
      </c>
      <c r="D16" s="11" t="s">
        <v>39</v>
      </c>
      <c r="E16" s="11" t="s">
        <v>22</v>
      </c>
      <c r="F16" s="11" t="s">
        <v>329</v>
      </c>
      <c r="G16" s="11" t="s">
        <v>56</v>
      </c>
      <c r="H16" s="12">
        <v>60000</v>
      </c>
      <c r="I16" s="13">
        <v>3486.65</v>
      </c>
      <c r="J16" s="13">
        <v>25</v>
      </c>
      <c r="K16" s="13">
        <v>1722</v>
      </c>
      <c r="L16" s="13">
        <v>1824</v>
      </c>
      <c r="M16" s="13">
        <v>1995</v>
      </c>
      <c r="N16" s="13">
        <f t="shared" si="1"/>
        <v>9052.65</v>
      </c>
      <c r="O16" s="43">
        <f t="shared" si="0"/>
        <v>50947.35</v>
      </c>
    </row>
    <row r="17" spans="1:15" ht="22.5" x14ac:dyDescent="0.45">
      <c r="A17" s="50">
        <v>9</v>
      </c>
      <c r="B17" s="14" t="s">
        <v>67</v>
      </c>
      <c r="C17" s="11" t="s">
        <v>34</v>
      </c>
      <c r="D17" s="11" t="s">
        <v>68</v>
      </c>
      <c r="E17" s="11" t="s">
        <v>22</v>
      </c>
      <c r="F17" s="11" t="s">
        <v>330</v>
      </c>
      <c r="G17" s="11" t="s">
        <v>69</v>
      </c>
      <c r="H17" s="12">
        <v>55000</v>
      </c>
      <c r="I17" s="13">
        <v>2559.6799999999998</v>
      </c>
      <c r="J17" s="13">
        <v>25</v>
      </c>
      <c r="K17" s="13">
        <v>1578.5</v>
      </c>
      <c r="L17" s="13">
        <v>1672</v>
      </c>
      <c r="M17" s="13">
        <v>2175</v>
      </c>
      <c r="N17" s="13">
        <f t="shared" si="1"/>
        <v>8010.18</v>
      </c>
      <c r="O17" s="43">
        <f>+'CONT. PROG 11'!H17-N17</f>
        <v>46989.82</v>
      </c>
    </row>
    <row r="18" spans="1:15" ht="22.5" x14ac:dyDescent="0.45">
      <c r="A18" s="50">
        <v>10</v>
      </c>
      <c r="B18" s="14" t="s">
        <v>77</v>
      </c>
      <c r="C18" s="11" t="s">
        <v>78</v>
      </c>
      <c r="D18" s="11" t="s">
        <v>39</v>
      </c>
      <c r="E18" s="11" t="s">
        <v>22</v>
      </c>
      <c r="F18" s="11" t="s">
        <v>329</v>
      </c>
      <c r="G18" s="11" t="s">
        <v>69</v>
      </c>
      <c r="H18" s="12">
        <v>50000</v>
      </c>
      <c r="I18" s="13">
        <v>1854</v>
      </c>
      <c r="J18" s="13">
        <v>25</v>
      </c>
      <c r="K18" s="13">
        <v>1435</v>
      </c>
      <c r="L18" s="13">
        <v>1520</v>
      </c>
      <c r="M18" s="13">
        <v>3455.93</v>
      </c>
      <c r="N18" s="13">
        <f t="shared" si="1"/>
        <v>8289.93</v>
      </c>
      <c r="O18" s="43">
        <f>+'CONT. PROG 11'!H18-N18</f>
        <v>41710.07</v>
      </c>
    </row>
    <row r="19" spans="1:15" ht="22.5" x14ac:dyDescent="0.45">
      <c r="A19" s="50">
        <v>11</v>
      </c>
      <c r="B19" s="14" t="s">
        <v>79</v>
      </c>
      <c r="C19" s="11" t="s">
        <v>80</v>
      </c>
      <c r="D19" s="11" t="s">
        <v>35</v>
      </c>
      <c r="E19" s="11" t="s">
        <v>22</v>
      </c>
      <c r="F19" s="11" t="s">
        <v>330</v>
      </c>
      <c r="G19" s="11" t="s">
        <v>23</v>
      </c>
      <c r="H19" s="12">
        <v>50000</v>
      </c>
      <c r="I19" s="13">
        <v>1854</v>
      </c>
      <c r="J19" s="13">
        <v>25</v>
      </c>
      <c r="K19" s="13">
        <v>1435</v>
      </c>
      <c r="L19" s="13">
        <v>1520</v>
      </c>
      <c r="M19" s="13">
        <v>1575</v>
      </c>
      <c r="N19" s="13">
        <f t="shared" si="1"/>
        <v>6409</v>
      </c>
      <c r="O19" s="43">
        <f>+'CONT. PROG 11'!H19-N19</f>
        <v>43591</v>
      </c>
    </row>
    <row r="20" spans="1:15" ht="22.5" x14ac:dyDescent="0.45">
      <c r="A20" s="50">
        <v>12</v>
      </c>
      <c r="B20" s="14" t="s">
        <v>81</v>
      </c>
      <c r="C20" s="11" t="s">
        <v>82</v>
      </c>
      <c r="D20" s="11" t="s">
        <v>83</v>
      </c>
      <c r="E20" s="11" t="s">
        <v>22</v>
      </c>
      <c r="F20" s="11" t="s">
        <v>329</v>
      </c>
      <c r="G20" s="11" t="s">
        <v>51</v>
      </c>
      <c r="H20" s="12">
        <v>45000</v>
      </c>
      <c r="I20" s="13">
        <v>1148.33</v>
      </c>
      <c r="J20" s="13">
        <v>25</v>
      </c>
      <c r="K20" s="13">
        <v>1291.5</v>
      </c>
      <c r="L20" s="13">
        <v>1368</v>
      </c>
      <c r="M20" s="13">
        <v>0</v>
      </c>
      <c r="N20" s="13">
        <f t="shared" si="1"/>
        <v>3832.83</v>
      </c>
      <c r="O20" s="43">
        <f>+'CONT. PROG 11'!H20-N20</f>
        <v>41167.17</v>
      </c>
    </row>
    <row r="21" spans="1:15" ht="22.5" x14ac:dyDescent="0.45">
      <c r="A21" s="50">
        <v>13</v>
      </c>
      <c r="B21" s="10" t="s">
        <v>86</v>
      </c>
      <c r="C21" s="11" t="s">
        <v>87</v>
      </c>
      <c r="D21" s="11" t="s">
        <v>88</v>
      </c>
      <c r="E21" s="11" t="s">
        <v>22</v>
      </c>
      <c r="F21" s="11" t="s">
        <v>329</v>
      </c>
      <c r="G21" s="11" t="s">
        <v>51</v>
      </c>
      <c r="H21" s="12">
        <v>45000</v>
      </c>
      <c r="I21" s="13">
        <v>1148.33</v>
      </c>
      <c r="J21" s="13">
        <v>25</v>
      </c>
      <c r="K21" s="13">
        <v>1291.5</v>
      </c>
      <c r="L21" s="13">
        <v>1368</v>
      </c>
      <c r="M21" s="13">
        <v>0</v>
      </c>
      <c r="N21" s="13">
        <f t="shared" si="1"/>
        <v>3832.83</v>
      </c>
      <c r="O21" s="43">
        <f>+H21-N21</f>
        <v>41167.17</v>
      </c>
    </row>
    <row r="22" spans="1:15" ht="22.5" x14ac:dyDescent="0.45">
      <c r="A22" s="50">
        <v>14</v>
      </c>
      <c r="B22" s="14" t="s">
        <v>92</v>
      </c>
      <c r="C22" s="11" t="s">
        <v>78</v>
      </c>
      <c r="D22" s="11" t="s">
        <v>55</v>
      </c>
      <c r="E22" s="11" t="s">
        <v>22</v>
      </c>
      <c r="F22" s="11" t="s">
        <v>329</v>
      </c>
      <c r="G22" s="11" t="s">
        <v>53</v>
      </c>
      <c r="H22" s="12">
        <v>40000</v>
      </c>
      <c r="I22" s="13">
        <v>442.65</v>
      </c>
      <c r="J22" s="13">
        <v>25</v>
      </c>
      <c r="K22" s="13">
        <v>1148</v>
      </c>
      <c r="L22" s="13">
        <v>1216</v>
      </c>
      <c r="M22" s="13">
        <v>1155</v>
      </c>
      <c r="N22" s="13">
        <f t="shared" si="1"/>
        <v>3986.65</v>
      </c>
      <c r="O22" s="43">
        <f>+'CONT. PROG 11'!H22-N22</f>
        <v>36013.35</v>
      </c>
    </row>
    <row r="23" spans="1:15" ht="22.5" x14ac:dyDescent="0.45">
      <c r="A23" s="50">
        <v>15</v>
      </c>
      <c r="B23" s="14" t="s">
        <v>93</v>
      </c>
      <c r="C23" s="11" t="s">
        <v>94</v>
      </c>
      <c r="D23" s="11" t="s">
        <v>55</v>
      </c>
      <c r="E23" s="11" t="s">
        <v>22</v>
      </c>
      <c r="F23" s="11" t="s">
        <v>329</v>
      </c>
      <c r="G23" s="11" t="s">
        <v>51</v>
      </c>
      <c r="H23" s="12">
        <v>40000</v>
      </c>
      <c r="I23" s="13">
        <v>442.65</v>
      </c>
      <c r="J23" s="13">
        <v>25</v>
      </c>
      <c r="K23" s="13">
        <v>1148</v>
      </c>
      <c r="L23" s="13">
        <v>1216</v>
      </c>
      <c r="M23" s="13">
        <v>1155</v>
      </c>
      <c r="N23" s="13">
        <f t="shared" si="1"/>
        <v>3986.65</v>
      </c>
      <c r="O23" s="43">
        <f>+'CONT. PROG 11'!H23-N23</f>
        <v>36013.35</v>
      </c>
    </row>
    <row r="24" spans="1:15" ht="22.5" x14ac:dyDescent="0.45">
      <c r="A24" s="50">
        <v>16</v>
      </c>
      <c r="B24" s="10" t="s">
        <v>100</v>
      </c>
      <c r="C24" s="11" t="s">
        <v>34</v>
      </c>
      <c r="D24" s="11" t="s">
        <v>68</v>
      </c>
      <c r="E24" s="11" t="s">
        <v>22</v>
      </c>
      <c r="F24" s="11" t="s">
        <v>330</v>
      </c>
      <c r="G24" s="11" t="s">
        <v>101</v>
      </c>
      <c r="H24" s="12">
        <v>40000</v>
      </c>
      <c r="I24" s="13">
        <v>442.65</v>
      </c>
      <c r="J24" s="13">
        <v>25</v>
      </c>
      <c r="K24" s="13">
        <v>1148</v>
      </c>
      <c r="L24" s="13">
        <v>1216</v>
      </c>
      <c r="M24" s="13">
        <v>1155</v>
      </c>
      <c r="N24" s="13">
        <f t="shared" si="1"/>
        <v>3986.65</v>
      </c>
      <c r="O24" s="43">
        <f>+H24-N24</f>
        <v>36013.35</v>
      </c>
    </row>
    <row r="25" spans="1:15" ht="22.5" x14ac:dyDescent="0.45">
      <c r="A25" s="50">
        <v>17</v>
      </c>
      <c r="B25" s="14" t="s">
        <v>102</v>
      </c>
      <c r="C25" s="11" t="s">
        <v>42</v>
      </c>
      <c r="D25" s="11" t="s">
        <v>55</v>
      </c>
      <c r="E25" s="11" t="s">
        <v>22</v>
      </c>
      <c r="F25" s="11" t="s">
        <v>329</v>
      </c>
      <c r="G25" s="11" t="s">
        <v>43</v>
      </c>
      <c r="H25" s="12">
        <v>36000</v>
      </c>
      <c r="I25" s="13">
        <v>0</v>
      </c>
      <c r="J25" s="13">
        <v>25</v>
      </c>
      <c r="K25" s="13">
        <v>1033.2</v>
      </c>
      <c r="L25" s="13">
        <v>1094.4000000000001</v>
      </c>
      <c r="M25" s="13">
        <v>1155</v>
      </c>
      <c r="N25" s="13">
        <f t="shared" si="1"/>
        <v>3307.6000000000004</v>
      </c>
      <c r="O25" s="43">
        <f>+'CONT. PROG 11'!H25-N25</f>
        <v>32692.400000000001</v>
      </c>
    </row>
    <row r="26" spans="1:15" ht="22.5" x14ac:dyDescent="0.45">
      <c r="A26" s="50">
        <v>18</v>
      </c>
      <c r="B26" s="14" t="s">
        <v>103</v>
      </c>
      <c r="C26" s="11" t="s">
        <v>42</v>
      </c>
      <c r="D26" s="11" t="s">
        <v>55</v>
      </c>
      <c r="E26" s="11" t="s">
        <v>22</v>
      </c>
      <c r="F26" s="11" t="s">
        <v>330</v>
      </c>
      <c r="G26" s="11" t="s">
        <v>43</v>
      </c>
      <c r="H26" s="12">
        <v>35000</v>
      </c>
      <c r="I26" s="13">
        <v>0</v>
      </c>
      <c r="J26" s="13">
        <v>25</v>
      </c>
      <c r="K26" s="13">
        <v>1004.5</v>
      </c>
      <c r="L26" s="13">
        <v>1064</v>
      </c>
      <c r="M26" s="13">
        <v>0</v>
      </c>
      <c r="N26" s="13">
        <f t="shared" si="1"/>
        <v>2093.5</v>
      </c>
      <c r="O26" s="43">
        <f>+'CONT. PROG 11'!H26-N26</f>
        <v>32906.5</v>
      </c>
    </row>
    <row r="27" spans="1:15" ht="22.5" x14ac:dyDescent="0.45">
      <c r="A27" s="50">
        <v>19</v>
      </c>
      <c r="B27" s="10" t="s">
        <v>120</v>
      </c>
      <c r="C27" s="11" t="s">
        <v>52</v>
      </c>
      <c r="D27" s="11" t="s">
        <v>55</v>
      </c>
      <c r="E27" s="11" t="s">
        <v>22</v>
      </c>
      <c r="F27" s="11" t="s">
        <v>329</v>
      </c>
      <c r="G27" s="11" t="s">
        <v>121</v>
      </c>
      <c r="H27" s="12">
        <v>35000</v>
      </c>
      <c r="I27" s="13">
        <v>0</v>
      </c>
      <c r="J27" s="13">
        <v>25</v>
      </c>
      <c r="K27" s="13">
        <v>1004.5</v>
      </c>
      <c r="L27" s="13">
        <v>1064</v>
      </c>
      <c r="M27" s="13">
        <v>3465</v>
      </c>
      <c r="N27" s="13">
        <f t="shared" si="1"/>
        <v>5558.5</v>
      </c>
      <c r="O27" s="43">
        <f>+H27-N27</f>
        <v>29441.5</v>
      </c>
    </row>
    <row r="28" spans="1:15" ht="22.5" x14ac:dyDescent="0.45">
      <c r="A28" s="50">
        <v>20</v>
      </c>
      <c r="B28" s="10" t="s">
        <v>126</v>
      </c>
      <c r="C28" s="11" t="s">
        <v>50</v>
      </c>
      <c r="D28" s="11" t="s">
        <v>83</v>
      </c>
      <c r="E28" s="11" t="s">
        <v>22</v>
      </c>
      <c r="F28" s="11" t="s">
        <v>330</v>
      </c>
      <c r="G28" s="11" t="s">
        <v>127</v>
      </c>
      <c r="H28" s="12">
        <v>35000</v>
      </c>
      <c r="I28" s="13">
        <v>0</v>
      </c>
      <c r="J28" s="13">
        <v>25</v>
      </c>
      <c r="K28" s="13">
        <v>1004.5</v>
      </c>
      <c r="L28" s="13">
        <v>1064</v>
      </c>
      <c r="M28" s="13">
        <v>0</v>
      </c>
      <c r="N28" s="13">
        <f t="shared" si="1"/>
        <v>2093.5</v>
      </c>
      <c r="O28" s="43">
        <f>+H28-N28</f>
        <v>32906.5</v>
      </c>
    </row>
    <row r="29" spans="1:15" ht="22.5" x14ac:dyDescent="0.45">
      <c r="A29" s="50">
        <v>21</v>
      </c>
      <c r="B29" s="10" t="s">
        <v>133</v>
      </c>
      <c r="C29" s="11" t="s">
        <v>48</v>
      </c>
      <c r="D29" s="11" t="s">
        <v>112</v>
      </c>
      <c r="E29" s="11" t="s">
        <v>22</v>
      </c>
      <c r="F29" s="11" t="s">
        <v>329</v>
      </c>
      <c r="G29" s="11" t="s">
        <v>56</v>
      </c>
      <c r="H29" s="12">
        <v>30000</v>
      </c>
      <c r="I29" s="13">
        <v>0</v>
      </c>
      <c r="J29" s="13">
        <v>25</v>
      </c>
      <c r="K29" s="13">
        <v>861</v>
      </c>
      <c r="L29" s="13">
        <v>912</v>
      </c>
      <c r="M29" s="13">
        <v>630</v>
      </c>
      <c r="N29" s="13">
        <f t="shared" si="1"/>
        <v>2428</v>
      </c>
      <c r="O29" s="43">
        <f>+H29-N29</f>
        <v>27572</v>
      </c>
    </row>
    <row r="30" spans="1:15" ht="22.5" x14ac:dyDescent="0.45">
      <c r="A30" s="50">
        <v>22</v>
      </c>
      <c r="B30" s="10" t="s">
        <v>135</v>
      </c>
      <c r="C30" s="11" t="s">
        <v>80</v>
      </c>
      <c r="D30" s="11" t="s">
        <v>55</v>
      </c>
      <c r="E30" s="11" t="s">
        <v>22</v>
      </c>
      <c r="F30" s="11" t="s">
        <v>330</v>
      </c>
      <c r="G30" s="11" t="s">
        <v>36</v>
      </c>
      <c r="H30" s="12">
        <v>30000</v>
      </c>
      <c r="I30" s="13">
        <v>0</v>
      </c>
      <c r="J30" s="13">
        <v>25</v>
      </c>
      <c r="K30" s="13">
        <v>861</v>
      </c>
      <c r="L30" s="13">
        <v>912</v>
      </c>
      <c r="M30" s="13">
        <v>0</v>
      </c>
      <c r="N30" s="13">
        <f t="shared" si="1"/>
        <v>1798</v>
      </c>
      <c r="O30" s="43">
        <f>+H30-N30</f>
        <v>28202</v>
      </c>
    </row>
    <row r="31" spans="1:15" ht="22.5" x14ac:dyDescent="0.45">
      <c r="A31" s="50">
        <v>23</v>
      </c>
      <c r="B31" s="10" t="s">
        <v>320</v>
      </c>
      <c r="C31" s="11" t="s">
        <v>58</v>
      </c>
      <c r="D31" s="19" t="s">
        <v>321</v>
      </c>
      <c r="E31" s="11" t="s">
        <v>22</v>
      </c>
      <c r="F31" s="11" t="s">
        <v>329</v>
      </c>
      <c r="G31" s="11" t="s">
        <v>344</v>
      </c>
      <c r="H31" s="12">
        <v>30000</v>
      </c>
      <c r="I31" s="13">
        <v>0</v>
      </c>
      <c r="J31" s="13">
        <v>25</v>
      </c>
      <c r="K31" s="13">
        <v>861</v>
      </c>
      <c r="L31" s="13">
        <v>912</v>
      </c>
      <c r="M31" s="13">
        <v>945</v>
      </c>
      <c r="N31" s="13">
        <f t="shared" si="1"/>
        <v>2743</v>
      </c>
      <c r="O31" s="43">
        <f t="shared" ref="O31:O33" si="2">+H31-N31</f>
        <v>27257</v>
      </c>
    </row>
    <row r="32" spans="1:15" ht="22.5" x14ac:dyDescent="0.45">
      <c r="A32" s="50">
        <v>24</v>
      </c>
      <c r="B32" s="10" t="s">
        <v>339</v>
      </c>
      <c r="C32" s="11" t="s">
        <v>58</v>
      </c>
      <c r="D32" s="19" t="s">
        <v>340</v>
      </c>
      <c r="E32" s="11" t="s">
        <v>22</v>
      </c>
      <c r="F32" s="11" t="s">
        <v>329</v>
      </c>
      <c r="G32" s="11" t="s">
        <v>343</v>
      </c>
      <c r="H32" s="12">
        <v>30000</v>
      </c>
      <c r="I32" s="13">
        <v>0</v>
      </c>
      <c r="J32" s="13">
        <v>25</v>
      </c>
      <c r="K32" s="13">
        <v>861</v>
      </c>
      <c r="L32" s="13">
        <v>912</v>
      </c>
      <c r="M32" s="13">
        <v>945</v>
      </c>
      <c r="N32" s="13">
        <f t="shared" si="1"/>
        <v>2743</v>
      </c>
      <c r="O32" s="43">
        <f t="shared" si="2"/>
        <v>27257</v>
      </c>
    </row>
    <row r="33" spans="1:15" ht="22.5" x14ac:dyDescent="0.45">
      <c r="A33" s="50">
        <v>25</v>
      </c>
      <c r="B33" s="10" t="s">
        <v>341</v>
      </c>
      <c r="C33" s="11" t="s">
        <v>58</v>
      </c>
      <c r="D33" s="19" t="s">
        <v>321</v>
      </c>
      <c r="E33" s="11" t="s">
        <v>22</v>
      </c>
      <c r="F33" s="11" t="s">
        <v>329</v>
      </c>
      <c r="G33" s="11" t="s">
        <v>343</v>
      </c>
      <c r="H33" s="12">
        <v>30000</v>
      </c>
      <c r="I33" s="13">
        <v>0</v>
      </c>
      <c r="J33" s="13">
        <v>25</v>
      </c>
      <c r="K33" s="13">
        <v>861</v>
      </c>
      <c r="L33" s="13">
        <v>912</v>
      </c>
      <c r="M33" s="13">
        <v>0</v>
      </c>
      <c r="N33" s="13">
        <f t="shared" si="1"/>
        <v>1798</v>
      </c>
      <c r="O33" s="43">
        <f t="shared" si="2"/>
        <v>28202</v>
      </c>
    </row>
    <row r="34" spans="1:15" ht="22.5" x14ac:dyDescent="0.45">
      <c r="A34" s="71" t="s">
        <v>334</v>
      </c>
      <c r="B34" s="72"/>
      <c r="C34" s="72"/>
      <c r="D34" s="72"/>
      <c r="E34" s="72"/>
      <c r="F34" s="72"/>
      <c r="G34" s="73"/>
      <c r="H34" s="51">
        <f t="shared" ref="H34:N34" si="3">SUM(H12:H33)</f>
        <v>986000</v>
      </c>
      <c r="I34" s="52">
        <f t="shared" si="3"/>
        <v>32494.890000000007</v>
      </c>
      <c r="J34" s="52">
        <f t="shared" si="3"/>
        <v>550</v>
      </c>
      <c r="K34" s="52">
        <f t="shared" si="3"/>
        <v>28298.2</v>
      </c>
      <c r="L34" s="52">
        <f t="shared" si="3"/>
        <v>29974.400000000001</v>
      </c>
      <c r="M34" s="52">
        <f t="shared" si="3"/>
        <v>26176.17</v>
      </c>
      <c r="N34" s="52">
        <f t="shared" si="3"/>
        <v>117493.66</v>
      </c>
      <c r="O34" s="52">
        <f>SUM(O9:O33)</f>
        <v>1089865.56</v>
      </c>
    </row>
    <row r="35" spans="1:15" ht="18.75" x14ac:dyDescent="0.4">
      <c r="A35" s="53"/>
      <c r="B35" s="54"/>
      <c r="C35" s="54"/>
      <c r="D35" s="54"/>
      <c r="E35" s="54"/>
      <c r="F35" s="54"/>
      <c r="G35" s="54"/>
      <c r="H35" s="55"/>
      <c r="I35" s="56"/>
      <c r="J35" s="56"/>
      <c r="K35" s="56"/>
      <c r="L35" s="56"/>
      <c r="M35" s="56"/>
      <c r="N35" s="56"/>
      <c r="O35" s="56"/>
    </row>
    <row r="36" spans="1:15" ht="18.75" x14ac:dyDescent="0.4">
      <c r="A36" s="53"/>
      <c r="B36" s="54"/>
      <c r="C36" s="54"/>
      <c r="D36" s="54"/>
      <c r="E36" s="54"/>
      <c r="F36" s="54"/>
      <c r="G36" s="54"/>
      <c r="H36" s="55"/>
      <c r="I36" s="56"/>
      <c r="J36" s="56"/>
      <c r="K36" s="56"/>
      <c r="L36" s="56"/>
      <c r="M36" s="56"/>
      <c r="N36" s="56"/>
      <c r="O36" s="56"/>
    </row>
    <row r="37" spans="1:15" ht="18.75" x14ac:dyDescent="0.4">
      <c r="A37" s="53"/>
      <c r="B37" s="54"/>
      <c r="C37" s="54"/>
      <c r="D37" s="54"/>
      <c r="E37" s="54"/>
      <c r="F37" s="54"/>
      <c r="G37" s="54"/>
      <c r="H37" s="55"/>
      <c r="I37" s="56"/>
      <c r="J37" s="56"/>
      <c r="K37" s="56"/>
      <c r="L37" s="56"/>
      <c r="M37" s="56"/>
      <c r="N37" s="56"/>
      <c r="O37" s="69"/>
    </row>
    <row r="38" spans="1:15" ht="18.75" x14ac:dyDescent="0.4">
      <c r="A38" s="53"/>
      <c r="B38" s="54"/>
      <c r="C38" s="54"/>
      <c r="D38" s="54"/>
      <c r="E38" s="54"/>
      <c r="F38" s="54"/>
      <c r="G38" s="54"/>
      <c r="H38" s="55"/>
      <c r="I38" s="56"/>
      <c r="J38" s="56"/>
      <c r="K38" s="56"/>
      <c r="L38" s="56"/>
      <c r="M38" s="56"/>
      <c r="N38" s="56"/>
      <c r="O38" s="56"/>
    </row>
    <row r="39" spans="1:15" ht="18.75" x14ac:dyDescent="0.4">
      <c r="A39" s="53"/>
      <c r="B39" s="54"/>
      <c r="C39" s="54"/>
      <c r="D39" s="54"/>
      <c r="E39" s="54"/>
      <c r="F39" s="54"/>
      <c r="G39" s="54"/>
      <c r="H39" s="55"/>
      <c r="I39" s="56"/>
      <c r="J39" s="56"/>
      <c r="K39" s="56"/>
      <c r="L39" s="56"/>
      <c r="M39" s="56"/>
      <c r="N39" s="56"/>
      <c r="O39" s="56"/>
    </row>
    <row r="40" spans="1:15" ht="18.75" x14ac:dyDescent="0.4">
      <c r="A40" s="53"/>
      <c r="B40" s="54"/>
      <c r="C40" s="54"/>
      <c r="D40" s="54"/>
      <c r="E40" s="54"/>
      <c r="F40" s="54"/>
      <c r="G40" s="54"/>
      <c r="H40" s="55"/>
      <c r="I40" s="56"/>
      <c r="J40" s="56"/>
      <c r="K40" s="56"/>
      <c r="L40" s="56"/>
      <c r="M40" s="56"/>
      <c r="N40" s="56"/>
      <c r="O40" s="56"/>
    </row>
    <row r="41" spans="1:15" ht="23.25" thickBot="1" x14ac:dyDescent="0.5">
      <c r="A41" s="57"/>
      <c r="B41" s="58"/>
      <c r="C41" s="59"/>
      <c r="D41" s="59"/>
      <c r="E41" s="59"/>
      <c r="F41" s="59"/>
      <c r="G41" s="59"/>
      <c r="H41" s="60"/>
      <c r="I41" s="61"/>
      <c r="J41" s="61"/>
      <c r="K41" s="61"/>
      <c r="L41" s="62"/>
      <c r="M41" s="62"/>
      <c r="N41" s="62"/>
      <c r="O41" s="56"/>
    </row>
    <row r="42" spans="1:15" ht="22.5" x14ac:dyDescent="0.45">
      <c r="A42" s="57"/>
      <c r="B42" s="59" t="s">
        <v>182</v>
      </c>
      <c r="C42" s="59"/>
      <c r="D42" s="59"/>
      <c r="E42" s="59"/>
      <c r="F42" s="59"/>
      <c r="G42" s="59"/>
      <c r="H42" s="60"/>
      <c r="I42" s="60" t="s">
        <v>183</v>
      </c>
      <c r="J42" s="60"/>
      <c r="K42" s="60"/>
      <c r="L42" s="63"/>
      <c r="M42" s="62"/>
      <c r="N42" s="62"/>
      <c r="O42" s="56"/>
    </row>
    <row r="43" spans="1:15" ht="22.5" x14ac:dyDescent="0.45">
      <c r="A43" s="57"/>
      <c r="B43" s="59" t="s">
        <v>335</v>
      </c>
      <c r="C43" s="59"/>
      <c r="D43" s="59"/>
      <c r="E43" s="59"/>
      <c r="F43" s="59"/>
      <c r="G43" s="59"/>
      <c r="H43" s="60"/>
      <c r="I43" s="60" t="s">
        <v>184</v>
      </c>
      <c r="J43" s="60"/>
      <c r="K43" s="63"/>
      <c r="L43" s="60"/>
      <c r="M43" s="62"/>
      <c r="N43" s="62"/>
      <c r="O43" s="56"/>
    </row>
    <row r="44" spans="1:15" ht="22.5" x14ac:dyDescent="0.45">
      <c r="A44" s="57"/>
      <c r="B44" s="59"/>
      <c r="C44" s="59"/>
      <c r="D44" s="59"/>
      <c r="E44" s="59"/>
      <c r="F44" s="59"/>
      <c r="G44" s="59"/>
      <c r="H44" s="60"/>
      <c r="I44" s="60"/>
      <c r="J44" s="60"/>
      <c r="K44" s="60"/>
      <c r="L44" s="62"/>
      <c r="M44" s="62"/>
      <c r="N44" s="62"/>
      <c r="O44" s="56"/>
    </row>
    <row r="45" spans="1:15" ht="22.5" x14ac:dyDescent="0.45">
      <c r="A45" s="57"/>
      <c r="B45" s="59"/>
      <c r="C45" s="59"/>
      <c r="D45" s="59"/>
      <c r="E45" s="59"/>
      <c r="F45" s="59"/>
      <c r="G45" s="59"/>
      <c r="H45" s="60"/>
      <c r="I45" s="62"/>
      <c r="J45" s="62"/>
      <c r="K45" s="62"/>
      <c r="L45" s="62"/>
      <c r="M45" s="62"/>
      <c r="N45" s="62"/>
      <c r="O45" s="56"/>
    </row>
    <row r="46" spans="1:15" ht="22.5" x14ac:dyDescent="0.45">
      <c r="A46" s="57"/>
      <c r="B46" s="59"/>
      <c r="C46" s="59"/>
      <c r="D46" s="59"/>
      <c r="E46" s="59"/>
      <c r="F46" s="59"/>
      <c r="G46" s="59"/>
      <c r="H46" s="60"/>
      <c r="I46" s="62"/>
      <c r="J46" s="62"/>
      <c r="K46" s="62"/>
      <c r="L46" s="62"/>
      <c r="M46" s="62"/>
      <c r="N46" s="62"/>
      <c r="O46" s="56"/>
    </row>
    <row r="47" spans="1:15" ht="18.75" x14ac:dyDescent="0.4">
      <c r="A47" s="53"/>
      <c r="B47" s="54"/>
      <c r="C47" s="54"/>
      <c r="D47" s="54"/>
      <c r="E47" s="54"/>
      <c r="F47" s="54"/>
      <c r="G47" s="54"/>
      <c r="H47" s="55"/>
      <c r="I47" s="56"/>
      <c r="J47" s="56"/>
      <c r="K47" s="56"/>
      <c r="L47" s="56"/>
      <c r="M47" s="56"/>
      <c r="N47" s="56"/>
      <c r="O47" s="56"/>
    </row>
    <row r="48" spans="1:15" ht="18.75" x14ac:dyDescent="0.4">
      <c r="A48" s="53"/>
      <c r="B48" s="54"/>
      <c r="C48" s="54"/>
      <c r="D48" s="54"/>
      <c r="E48" s="54"/>
      <c r="F48" s="54"/>
      <c r="G48" s="54"/>
      <c r="H48" s="55"/>
      <c r="I48" s="56"/>
      <c r="J48" s="56"/>
      <c r="K48" s="56"/>
      <c r="L48" s="56"/>
      <c r="M48" s="56"/>
      <c r="N48" s="56"/>
      <c r="O48" s="56"/>
    </row>
    <row r="49" spans="1:15" ht="28.5" x14ac:dyDescent="0.45">
      <c r="A49" s="64"/>
      <c r="B49" s="65"/>
      <c r="C49" s="65"/>
      <c r="D49" s="65"/>
      <c r="E49" s="65"/>
      <c r="F49" s="65"/>
      <c r="G49" s="65"/>
      <c r="H49" s="64"/>
      <c r="I49" s="64"/>
      <c r="J49" s="64"/>
      <c r="K49" s="64"/>
      <c r="L49" s="64"/>
      <c r="M49" s="65"/>
      <c r="N49" s="65"/>
      <c r="O49" s="65"/>
    </row>
    <row r="50" spans="1:15" ht="28.5" x14ac:dyDescent="0.45">
      <c r="A50" s="66"/>
      <c r="B50" s="65"/>
      <c r="C50" s="65"/>
      <c r="D50" s="65"/>
      <c r="E50" s="65"/>
      <c r="F50" s="65"/>
      <c r="G50" s="65"/>
      <c r="H50" s="66"/>
      <c r="I50" s="66"/>
      <c r="J50" s="66"/>
      <c r="K50" s="66"/>
      <c r="L50" s="66"/>
      <c r="M50" s="65"/>
      <c r="N50" s="65"/>
      <c r="O50" s="65"/>
    </row>
    <row r="51" spans="1:15" ht="28.5" x14ac:dyDescent="0.45">
      <c r="A51" s="66"/>
      <c r="B51" s="65"/>
      <c r="C51" s="65"/>
      <c r="D51" s="65"/>
      <c r="E51" s="65"/>
      <c r="F51" s="65"/>
      <c r="G51" s="65"/>
      <c r="H51" s="66"/>
      <c r="I51" s="66"/>
      <c r="J51" s="66"/>
      <c r="K51" s="66"/>
      <c r="L51" s="66"/>
      <c r="M51" s="65"/>
      <c r="N51" s="65"/>
      <c r="O51" s="65"/>
    </row>
  </sheetData>
  <mergeCells count="4">
    <mergeCell ref="C4:O4"/>
    <mergeCell ref="C5:O5"/>
    <mergeCell ref="C6:O6"/>
    <mergeCell ref="A34:G34"/>
  </mergeCells>
  <phoneticPr fontId="32" type="noConversion"/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9"/>
  <sheetViews>
    <sheetView zoomScale="62" zoomScaleNormal="62" zoomScaleSheetLayoutView="39" zoomScalePageLayoutView="39" workbookViewId="0">
      <selection activeCell="C7" sqref="C7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51.140625" customWidth="1"/>
    <col min="4" max="4" width="46" customWidth="1"/>
    <col min="5" max="5" width="22.28515625" customWidth="1"/>
    <col min="6" max="6" width="24.710937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2" width="17.140625" customWidth="1"/>
    <col min="13" max="13" width="28.140625" customWidth="1"/>
    <col min="14" max="14" width="23.140625" customWidth="1"/>
  </cols>
  <sheetData>
    <row r="1" spans="1:14" s="1" customFormat="1" ht="27" x14ac:dyDescent="0.5"/>
    <row r="2" spans="1:14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s="1" customFormat="1" ht="27" customHeight="1" x14ac:dyDescent="0.5">
      <c r="A5" s="30"/>
      <c r="B5" s="30"/>
      <c r="C5" s="30"/>
      <c r="D5" s="31" t="s">
        <v>325</v>
      </c>
      <c r="E5" s="31"/>
      <c r="F5" s="31"/>
      <c r="G5" s="3"/>
      <c r="H5" s="3"/>
      <c r="I5" s="3"/>
      <c r="J5" s="3"/>
      <c r="K5" s="3"/>
      <c r="L5" s="3"/>
      <c r="M5" s="3"/>
      <c r="N5" s="3"/>
    </row>
    <row r="6" spans="1:14" s="1" customFormat="1" ht="27" x14ac:dyDescent="0.5">
      <c r="A6" s="4"/>
      <c r="B6" s="4"/>
      <c r="C6" s="74" t="s">
        <v>322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1" customFormat="1" ht="68.2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328</v>
      </c>
      <c r="G8" s="7" t="s">
        <v>333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227</v>
      </c>
      <c r="C9" s="11" t="s">
        <v>48</v>
      </c>
      <c r="D9" s="11" t="s">
        <v>39</v>
      </c>
      <c r="E9" s="11" t="s">
        <v>19</v>
      </c>
      <c r="F9" s="11" t="s">
        <v>329</v>
      </c>
      <c r="G9" s="13">
        <v>60000</v>
      </c>
      <c r="H9" s="13">
        <v>3486.65</v>
      </c>
      <c r="I9" s="13">
        <v>25</v>
      </c>
      <c r="J9" s="13">
        <v>1722</v>
      </c>
      <c r="K9" s="13">
        <v>1824</v>
      </c>
      <c r="L9" s="13">
        <v>5985</v>
      </c>
      <c r="M9" s="13">
        <f>+H9+I9+J9+K9+L9</f>
        <v>13042.65</v>
      </c>
      <c r="N9" s="77">
        <f>+G9-M9</f>
        <v>46957.35</v>
      </c>
    </row>
    <row r="10" spans="1:14" s="4" customFormat="1" ht="22.5" x14ac:dyDescent="0.45">
      <c r="A10" s="9">
        <v>2</v>
      </c>
      <c r="B10" s="10" t="s">
        <v>200</v>
      </c>
      <c r="C10" s="11" t="s">
        <v>201</v>
      </c>
      <c r="D10" s="11" t="s">
        <v>202</v>
      </c>
      <c r="E10" s="11" t="s">
        <v>40</v>
      </c>
      <c r="F10" s="11" t="s">
        <v>330</v>
      </c>
      <c r="G10" s="13">
        <v>60000</v>
      </c>
      <c r="H10" s="13">
        <v>3486.65</v>
      </c>
      <c r="I10" s="13">
        <v>25</v>
      </c>
      <c r="J10" s="13">
        <v>1722</v>
      </c>
      <c r="K10" s="13">
        <v>1824</v>
      </c>
      <c r="L10" s="13">
        <v>4077.04</v>
      </c>
      <c r="M10" s="13">
        <f>+H10+I10+J10+K10+L10</f>
        <v>11134.689999999999</v>
      </c>
      <c r="N10" s="77">
        <f>+G10-M10</f>
        <v>48865.31</v>
      </c>
    </row>
    <row r="11" spans="1:14" s="4" customFormat="1" ht="22.5" x14ac:dyDescent="0.45">
      <c r="A11" s="9">
        <v>3</v>
      </c>
      <c r="B11" s="10" t="s">
        <v>194</v>
      </c>
      <c r="C11" s="11" t="s">
        <v>78</v>
      </c>
      <c r="D11" s="11" t="s">
        <v>195</v>
      </c>
      <c r="E11" s="11" t="s">
        <v>19</v>
      </c>
      <c r="F11" s="11" t="s">
        <v>330</v>
      </c>
      <c r="G11" s="13">
        <v>60000</v>
      </c>
      <c r="H11" s="13">
        <v>3486.65</v>
      </c>
      <c r="I11" s="13">
        <v>25</v>
      </c>
      <c r="J11" s="13">
        <v>1722</v>
      </c>
      <c r="K11" s="13">
        <v>1824</v>
      </c>
      <c r="L11" s="13">
        <v>1995</v>
      </c>
      <c r="M11" s="13">
        <f>+H11+I11+J11+K11+L11</f>
        <v>9052.65</v>
      </c>
      <c r="N11" s="77">
        <f>+G11-M11</f>
        <v>50947.35</v>
      </c>
    </row>
    <row r="12" spans="1:14" s="4" customFormat="1" ht="22.5" x14ac:dyDescent="0.45">
      <c r="A12" s="9">
        <v>4</v>
      </c>
      <c r="B12" s="10" t="s">
        <v>209</v>
      </c>
      <c r="C12" s="11" t="s">
        <v>140</v>
      </c>
      <c r="D12" s="11" t="s">
        <v>210</v>
      </c>
      <c r="E12" s="11" t="s">
        <v>19</v>
      </c>
      <c r="F12" s="11" t="s">
        <v>329</v>
      </c>
      <c r="G12" s="13">
        <v>60000</v>
      </c>
      <c r="H12" s="13">
        <v>3486.65</v>
      </c>
      <c r="I12" s="13">
        <v>25</v>
      </c>
      <c r="J12" s="13">
        <v>1722</v>
      </c>
      <c r="K12" s="13">
        <v>1824</v>
      </c>
      <c r="L12" s="13">
        <v>5460</v>
      </c>
      <c r="M12" s="13">
        <f>+H12+I12+J12+K12+L12</f>
        <v>12517.65</v>
      </c>
      <c r="N12" s="77">
        <f>+G12-M12</f>
        <v>47482.35</v>
      </c>
    </row>
    <row r="13" spans="1:14" s="4" customFormat="1" ht="22.5" x14ac:dyDescent="0.45">
      <c r="A13" s="9">
        <v>5</v>
      </c>
      <c r="B13" s="10" t="s">
        <v>203</v>
      </c>
      <c r="C13" s="11" t="s">
        <v>140</v>
      </c>
      <c r="D13" s="11" t="s">
        <v>287</v>
      </c>
      <c r="E13" s="11" t="s">
        <v>40</v>
      </c>
      <c r="F13" s="11" t="s">
        <v>329</v>
      </c>
      <c r="G13" s="13">
        <v>55000</v>
      </c>
      <c r="H13" s="13">
        <v>2559.6799999999998</v>
      </c>
      <c r="I13" s="13">
        <v>25</v>
      </c>
      <c r="J13" s="13">
        <v>1578.5</v>
      </c>
      <c r="K13" s="13">
        <v>1672</v>
      </c>
      <c r="L13" s="13">
        <v>5400</v>
      </c>
      <c r="M13" s="13">
        <f>+H13+I13+J13+K13+L13</f>
        <v>11235.18</v>
      </c>
      <c r="N13" s="77">
        <f>+G13-M13</f>
        <v>43764.82</v>
      </c>
    </row>
    <row r="14" spans="1:14" s="4" customFormat="1" ht="22.5" x14ac:dyDescent="0.45">
      <c r="A14" s="9">
        <v>6</v>
      </c>
      <c r="B14" s="10" t="s">
        <v>214</v>
      </c>
      <c r="C14" s="11" t="s">
        <v>140</v>
      </c>
      <c r="D14" s="11" t="s">
        <v>210</v>
      </c>
      <c r="E14" s="11" t="s">
        <v>40</v>
      </c>
      <c r="F14" s="11" t="s">
        <v>329</v>
      </c>
      <c r="G14" s="13">
        <v>55000</v>
      </c>
      <c r="H14" s="13">
        <v>2559.6799999999998</v>
      </c>
      <c r="I14" s="13">
        <v>25</v>
      </c>
      <c r="J14" s="13">
        <v>1578.5</v>
      </c>
      <c r="K14" s="13">
        <v>1672</v>
      </c>
      <c r="L14" s="13">
        <v>3255</v>
      </c>
      <c r="M14" s="13">
        <f>+H14+I14+J14+K14+L14</f>
        <v>9090.18</v>
      </c>
      <c r="N14" s="77">
        <f>+G14-M14</f>
        <v>45909.82</v>
      </c>
    </row>
    <row r="15" spans="1:14" s="4" customFormat="1" ht="22.5" x14ac:dyDescent="0.45">
      <c r="A15" s="9">
        <v>7</v>
      </c>
      <c r="B15" s="10" t="s">
        <v>211</v>
      </c>
      <c r="C15" s="11" t="s">
        <v>140</v>
      </c>
      <c r="D15" s="11" t="s">
        <v>210</v>
      </c>
      <c r="E15" s="11" t="s">
        <v>40</v>
      </c>
      <c r="F15" s="11" t="s">
        <v>330</v>
      </c>
      <c r="G15" s="13">
        <v>50000</v>
      </c>
      <c r="H15" s="13">
        <v>1854</v>
      </c>
      <c r="I15" s="13">
        <v>25</v>
      </c>
      <c r="J15" s="13">
        <v>1435</v>
      </c>
      <c r="K15" s="13">
        <v>1520</v>
      </c>
      <c r="L15" s="13">
        <v>2100</v>
      </c>
      <c r="M15" s="13">
        <f>+H15+I15+J15+K15+L15</f>
        <v>6934</v>
      </c>
      <c r="N15" s="77">
        <f>+G15-M15</f>
        <v>43066</v>
      </c>
    </row>
    <row r="16" spans="1:14" s="4" customFormat="1" ht="22.5" x14ac:dyDescent="0.45">
      <c r="A16" s="9">
        <v>8</v>
      </c>
      <c r="B16" s="10" t="s">
        <v>215</v>
      </c>
      <c r="C16" s="11" t="s">
        <v>27</v>
      </c>
      <c r="D16" s="11" t="s">
        <v>210</v>
      </c>
      <c r="E16" s="11" t="s">
        <v>40</v>
      </c>
      <c r="F16" s="11" t="s">
        <v>330</v>
      </c>
      <c r="G16" s="13">
        <v>50000</v>
      </c>
      <c r="H16" s="13">
        <v>1854</v>
      </c>
      <c r="I16" s="13">
        <v>25</v>
      </c>
      <c r="J16" s="13">
        <v>1435</v>
      </c>
      <c r="K16" s="13">
        <v>1520</v>
      </c>
      <c r="L16" s="13">
        <v>0</v>
      </c>
      <c r="M16" s="13">
        <f>+H16+I16+J16+K16+L16</f>
        <v>4834</v>
      </c>
      <c r="N16" s="77">
        <f>+G16-M16</f>
        <v>45166</v>
      </c>
    </row>
    <row r="17" spans="1:14" s="4" customFormat="1" ht="22.5" x14ac:dyDescent="0.45">
      <c r="A17" s="9">
        <v>9</v>
      </c>
      <c r="B17" s="10" t="s">
        <v>216</v>
      </c>
      <c r="C17" s="11" t="s">
        <v>140</v>
      </c>
      <c r="D17" s="11" t="s">
        <v>210</v>
      </c>
      <c r="E17" s="11" t="s">
        <v>40</v>
      </c>
      <c r="F17" s="11" t="s">
        <v>329</v>
      </c>
      <c r="G17" s="13">
        <v>50000</v>
      </c>
      <c r="H17" s="13">
        <v>1854</v>
      </c>
      <c r="I17" s="13">
        <v>25</v>
      </c>
      <c r="J17" s="13">
        <v>1435</v>
      </c>
      <c r="K17" s="13">
        <v>1520</v>
      </c>
      <c r="L17" s="13">
        <v>400</v>
      </c>
      <c r="M17" s="13">
        <f>+H17+I17+J17+K17+L17</f>
        <v>5234</v>
      </c>
      <c r="N17" s="77">
        <f>+G17-M17</f>
        <v>44766</v>
      </c>
    </row>
    <row r="18" spans="1:14" s="4" customFormat="1" ht="22.5" x14ac:dyDescent="0.45">
      <c r="A18" s="9">
        <v>10</v>
      </c>
      <c r="B18" s="10" t="s">
        <v>185</v>
      </c>
      <c r="C18" s="11" t="s">
        <v>186</v>
      </c>
      <c r="D18" s="11" t="s">
        <v>68</v>
      </c>
      <c r="E18" s="11" t="s">
        <v>19</v>
      </c>
      <c r="F18" s="11" t="s">
        <v>329</v>
      </c>
      <c r="G18" s="13">
        <v>45000</v>
      </c>
      <c r="H18" s="13">
        <v>1148.33</v>
      </c>
      <c r="I18" s="13">
        <v>25</v>
      </c>
      <c r="J18" s="13">
        <v>1291.5</v>
      </c>
      <c r="K18" s="13">
        <v>1368</v>
      </c>
      <c r="L18" s="13">
        <v>0</v>
      </c>
      <c r="M18" s="13">
        <f>+H18+I18+J18+K18+L18</f>
        <v>3832.83</v>
      </c>
      <c r="N18" s="77">
        <f>+G18-M18</f>
        <v>41167.17</v>
      </c>
    </row>
    <row r="19" spans="1:14" s="4" customFormat="1" ht="22.5" x14ac:dyDescent="0.45">
      <c r="A19" s="9">
        <v>11</v>
      </c>
      <c r="B19" s="10" t="s">
        <v>199</v>
      </c>
      <c r="C19" s="11" t="s">
        <v>109</v>
      </c>
      <c r="D19" s="11" t="s">
        <v>68</v>
      </c>
      <c r="E19" s="11" t="s">
        <v>19</v>
      </c>
      <c r="F19" s="11" t="s">
        <v>330</v>
      </c>
      <c r="G19" s="13">
        <v>35000</v>
      </c>
      <c r="H19" s="13">
        <v>0</v>
      </c>
      <c r="I19" s="13">
        <v>25</v>
      </c>
      <c r="J19" s="13">
        <v>1004.5</v>
      </c>
      <c r="K19" s="13">
        <v>1064</v>
      </c>
      <c r="L19" s="13">
        <v>0</v>
      </c>
      <c r="M19" s="13">
        <f>+H19+I19+J19+K19+L19</f>
        <v>2093.5</v>
      </c>
      <c r="N19" s="77">
        <f>+G19-M19</f>
        <v>32906.5</v>
      </c>
    </row>
    <row r="20" spans="1:14" s="4" customFormat="1" ht="22.5" x14ac:dyDescent="0.45">
      <c r="A20" s="9">
        <v>12</v>
      </c>
      <c r="B20" s="10" t="s">
        <v>196</v>
      </c>
      <c r="C20" s="11" t="s">
        <v>78</v>
      </c>
      <c r="D20" s="11" t="s">
        <v>197</v>
      </c>
      <c r="E20" s="11" t="s">
        <v>40</v>
      </c>
      <c r="F20" s="11" t="s">
        <v>329</v>
      </c>
      <c r="G20" s="13">
        <v>35000</v>
      </c>
      <c r="H20" s="13">
        <v>0</v>
      </c>
      <c r="I20" s="13">
        <v>25</v>
      </c>
      <c r="J20" s="13">
        <v>1004.5</v>
      </c>
      <c r="K20" s="13">
        <v>1064</v>
      </c>
      <c r="L20" s="13">
        <v>3465</v>
      </c>
      <c r="M20" s="13">
        <f>+H20+I20+J20+K20+L20</f>
        <v>5558.5</v>
      </c>
      <c r="N20" s="77">
        <f>+G20-M20</f>
        <v>29441.5</v>
      </c>
    </row>
    <row r="21" spans="1:14" s="4" customFormat="1" ht="22.5" x14ac:dyDescent="0.45">
      <c r="A21" s="9">
        <v>13</v>
      </c>
      <c r="B21" s="10" t="s">
        <v>198</v>
      </c>
      <c r="C21" s="11" t="s">
        <v>78</v>
      </c>
      <c r="D21" s="11" t="s">
        <v>197</v>
      </c>
      <c r="E21" s="11" t="s">
        <v>19</v>
      </c>
      <c r="F21" s="11" t="s">
        <v>330</v>
      </c>
      <c r="G21" s="13">
        <v>35000</v>
      </c>
      <c r="H21" s="13">
        <v>0</v>
      </c>
      <c r="I21" s="13">
        <v>25</v>
      </c>
      <c r="J21" s="13">
        <v>1004.5</v>
      </c>
      <c r="K21" s="13">
        <v>1064</v>
      </c>
      <c r="L21" s="13">
        <v>4205</v>
      </c>
      <c r="M21" s="13">
        <f>+H21+I21+J21+K21+L21</f>
        <v>6298.5</v>
      </c>
      <c r="N21" s="77">
        <f>+G21-M21</f>
        <v>28701.5</v>
      </c>
    </row>
    <row r="22" spans="1:14" s="4" customFormat="1" ht="22.5" x14ac:dyDescent="0.45">
      <c r="A22" s="9">
        <v>14</v>
      </c>
      <c r="B22" s="10" t="s">
        <v>229</v>
      </c>
      <c r="C22" s="11" t="s">
        <v>140</v>
      </c>
      <c r="D22" s="11" t="s">
        <v>230</v>
      </c>
      <c r="E22" s="11" t="s">
        <v>19</v>
      </c>
      <c r="F22" s="11" t="s">
        <v>330</v>
      </c>
      <c r="G22" s="13">
        <v>35000</v>
      </c>
      <c r="H22" s="13">
        <v>0</v>
      </c>
      <c r="I22" s="13">
        <v>25</v>
      </c>
      <c r="J22" s="13">
        <v>1004.5</v>
      </c>
      <c r="K22" s="13">
        <v>1064</v>
      </c>
      <c r="L22" s="13">
        <v>350</v>
      </c>
      <c r="M22" s="13">
        <f>+H22+I22+J22+K22+L22</f>
        <v>2443.5</v>
      </c>
      <c r="N22" s="77">
        <f>+G22-M22</f>
        <v>32556.5</v>
      </c>
    </row>
    <row r="23" spans="1:14" s="4" customFormat="1" ht="22.5" x14ac:dyDescent="0.45">
      <c r="A23" s="9">
        <v>15</v>
      </c>
      <c r="B23" s="10" t="s">
        <v>212</v>
      </c>
      <c r="C23" s="11" t="s">
        <v>140</v>
      </c>
      <c r="D23" s="11" t="s">
        <v>213</v>
      </c>
      <c r="E23" s="11" t="s">
        <v>40</v>
      </c>
      <c r="F23" s="11" t="s">
        <v>329</v>
      </c>
      <c r="G23" s="13">
        <v>35000</v>
      </c>
      <c r="H23" s="13">
        <v>0</v>
      </c>
      <c r="I23" s="13">
        <v>25</v>
      </c>
      <c r="J23" s="13">
        <v>1004.5</v>
      </c>
      <c r="K23" s="13">
        <v>1064</v>
      </c>
      <c r="L23" s="13">
        <v>0</v>
      </c>
      <c r="M23" s="13">
        <f>+H23+I23+J23+K23+L23</f>
        <v>2093.5</v>
      </c>
      <c r="N23" s="77">
        <f>+G23-M23</f>
        <v>32906.5</v>
      </c>
    </row>
    <row r="24" spans="1:14" s="4" customFormat="1" ht="22.5" x14ac:dyDescent="0.45">
      <c r="A24" s="9">
        <v>16</v>
      </c>
      <c r="B24" s="10" t="s">
        <v>225</v>
      </c>
      <c r="C24" s="11" t="s">
        <v>140</v>
      </c>
      <c r="D24" s="11" t="s">
        <v>218</v>
      </c>
      <c r="E24" s="11" t="s">
        <v>19</v>
      </c>
      <c r="F24" s="11" t="s">
        <v>329</v>
      </c>
      <c r="G24" s="13">
        <v>35000</v>
      </c>
      <c r="H24" s="13">
        <v>0</v>
      </c>
      <c r="I24" s="13">
        <v>25</v>
      </c>
      <c r="J24" s="13">
        <v>1004.5</v>
      </c>
      <c r="K24" s="13">
        <v>1064</v>
      </c>
      <c r="L24" s="13">
        <v>1155</v>
      </c>
      <c r="M24" s="13">
        <f>+H24+I24+J24+K24+L24</f>
        <v>3248.5</v>
      </c>
      <c r="N24" s="77">
        <f>+G24-M24</f>
        <v>31751.5</v>
      </c>
    </row>
    <row r="25" spans="1:14" s="4" customFormat="1" ht="22.5" x14ac:dyDescent="0.45">
      <c r="A25" s="9">
        <v>17</v>
      </c>
      <c r="B25" s="10" t="s">
        <v>238</v>
      </c>
      <c r="C25" s="11" t="s">
        <v>140</v>
      </c>
      <c r="D25" s="11" t="s">
        <v>112</v>
      </c>
      <c r="E25" s="11" t="s">
        <v>19</v>
      </c>
      <c r="F25" s="11" t="s">
        <v>329</v>
      </c>
      <c r="G25" s="13">
        <v>35000</v>
      </c>
      <c r="H25" s="13">
        <v>0</v>
      </c>
      <c r="I25" s="13">
        <v>25</v>
      </c>
      <c r="J25" s="13">
        <v>1004.5</v>
      </c>
      <c r="K25" s="13">
        <v>1064</v>
      </c>
      <c r="L25" s="13">
        <v>1155</v>
      </c>
      <c r="M25" s="13">
        <f>+H25+I25+J25+K25+L25</f>
        <v>3248.5</v>
      </c>
      <c r="N25" s="77">
        <f>+G25-M25</f>
        <v>31751.5</v>
      </c>
    </row>
    <row r="26" spans="1:14" s="4" customFormat="1" ht="22.5" x14ac:dyDescent="0.45">
      <c r="A26" s="9">
        <v>18</v>
      </c>
      <c r="B26" s="10" t="s">
        <v>228</v>
      </c>
      <c r="C26" s="11" t="s">
        <v>140</v>
      </c>
      <c r="D26" s="11" t="s">
        <v>218</v>
      </c>
      <c r="E26" s="11" t="s">
        <v>19</v>
      </c>
      <c r="F26" s="11" t="s">
        <v>329</v>
      </c>
      <c r="G26" s="13">
        <v>35000</v>
      </c>
      <c r="H26" s="13">
        <v>0</v>
      </c>
      <c r="I26" s="13">
        <v>25</v>
      </c>
      <c r="J26" s="13">
        <v>1004.5</v>
      </c>
      <c r="K26" s="13">
        <v>1064</v>
      </c>
      <c r="L26" s="13">
        <v>6127.05</v>
      </c>
      <c r="M26" s="13">
        <f>+H26+I26+J26+K26+L26</f>
        <v>8220.5499999999993</v>
      </c>
      <c r="N26" s="77">
        <f>+G26-M26</f>
        <v>26779.45</v>
      </c>
    </row>
    <row r="27" spans="1:14" s="4" customFormat="1" ht="22.5" x14ac:dyDescent="0.45">
      <c r="A27" s="9">
        <v>19</v>
      </c>
      <c r="B27" s="10" t="s">
        <v>232</v>
      </c>
      <c r="C27" s="11" t="s">
        <v>45</v>
      </c>
      <c r="D27" s="11" t="s">
        <v>112</v>
      </c>
      <c r="E27" s="11" t="s">
        <v>19</v>
      </c>
      <c r="F27" s="11" t="s">
        <v>329</v>
      </c>
      <c r="G27" s="13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1540.12</v>
      </c>
      <c r="M27" s="13">
        <f>+H27+I27+J27+K27+L27</f>
        <v>3633.62</v>
      </c>
      <c r="N27" s="77">
        <f>+G27-M27</f>
        <v>31366.38</v>
      </c>
    </row>
    <row r="28" spans="1:14" s="4" customFormat="1" ht="22.5" x14ac:dyDescent="0.45">
      <c r="A28" s="9">
        <v>20</v>
      </c>
      <c r="B28" s="10" t="s">
        <v>233</v>
      </c>
      <c r="C28" s="11" t="s">
        <v>234</v>
      </c>
      <c r="D28" s="11" t="s">
        <v>112</v>
      </c>
      <c r="E28" s="11" t="s">
        <v>19</v>
      </c>
      <c r="F28" s="11" t="s">
        <v>329</v>
      </c>
      <c r="G28" s="13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6832.17</v>
      </c>
      <c r="M28" s="13">
        <f>+H28+I28+J28+K28+L28</f>
        <v>8925.67</v>
      </c>
      <c r="N28" s="77">
        <f>+G28-M28</f>
        <v>26074.33</v>
      </c>
    </row>
    <row r="29" spans="1:14" s="4" customFormat="1" ht="22.5" x14ac:dyDescent="0.45">
      <c r="A29" s="9">
        <v>21</v>
      </c>
      <c r="B29" s="10" t="s">
        <v>235</v>
      </c>
      <c r="C29" s="11" t="s">
        <v>45</v>
      </c>
      <c r="D29" s="11" t="s">
        <v>112</v>
      </c>
      <c r="E29" s="11" t="s">
        <v>19</v>
      </c>
      <c r="F29" s="11" t="s">
        <v>329</v>
      </c>
      <c r="G29" s="13">
        <v>35000</v>
      </c>
      <c r="H29" s="13">
        <v>0</v>
      </c>
      <c r="I29" s="13">
        <v>25</v>
      </c>
      <c r="J29" s="13">
        <v>1004.5</v>
      </c>
      <c r="K29" s="13">
        <v>1064</v>
      </c>
      <c r="L29" s="13">
        <v>3815</v>
      </c>
      <c r="M29" s="13">
        <f>+H29+I29+J29+K29+L29</f>
        <v>5908.5</v>
      </c>
      <c r="N29" s="77">
        <f>+G29-M29</f>
        <v>29091.5</v>
      </c>
    </row>
    <row r="30" spans="1:14" s="4" customFormat="1" ht="22.5" x14ac:dyDescent="0.45">
      <c r="A30" s="9">
        <v>22</v>
      </c>
      <c r="B30" s="10" t="s">
        <v>239</v>
      </c>
      <c r="C30" s="11" t="s">
        <v>140</v>
      </c>
      <c r="D30" s="11" t="s">
        <v>112</v>
      </c>
      <c r="E30" s="11" t="s">
        <v>19</v>
      </c>
      <c r="F30" s="11" t="s">
        <v>329</v>
      </c>
      <c r="G30" s="13">
        <v>30000</v>
      </c>
      <c r="H30" s="13">
        <v>0</v>
      </c>
      <c r="I30" s="13">
        <v>25</v>
      </c>
      <c r="J30" s="13">
        <v>861</v>
      </c>
      <c r="K30" s="13">
        <v>912</v>
      </c>
      <c r="L30" s="13">
        <v>0</v>
      </c>
      <c r="M30" s="13">
        <f>+H30+I30+J30+K30+L30</f>
        <v>1798</v>
      </c>
      <c r="N30" s="77">
        <f>+G30-M30</f>
        <v>28202</v>
      </c>
    </row>
    <row r="31" spans="1:14" s="8" customFormat="1" ht="28.5" customHeight="1" x14ac:dyDescent="0.45">
      <c r="A31" s="9">
        <v>23</v>
      </c>
      <c r="B31" s="10" t="s">
        <v>187</v>
      </c>
      <c r="C31" s="11" t="s">
        <v>78</v>
      </c>
      <c r="D31" s="11" t="s">
        <v>112</v>
      </c>
      <c r="E31" s="11" t="s">
        <v>19</v>
      </c>
      <c r="F31" s="11" t="s">
        <v>330</v>
      </c>
      <c r="G31" s="13">
        <v>25000</v>
      </c>
      <c r="H31" s="13">
        <v>0</v>
      </c>
      <c r="I31" s="13">
        <v>25</v>
      </c>
      <c r="J31" s="13">
        <v>717.5</v>
      </c>
      <c r="K31" s="13">
        <v>760</v>
      </c>
      <c r="L31" s="13">
        <v>630</v>
      </c>
      <c r="M31" s="13">
        <f t="shared" ref="M31:M46" si="0">+H31+I31+J31+K31+L31</f>
        <v>2132.5</v>
      </c>
      <c r="N31" s="77">
        <f t="shared" ref="N31:N51" si="1">+G31-M31</f>
        <v>22867.5</v>
      </c>
    </row>
    <row r="32" spans="1:14" s="4" customFormat="1" ht="27" customHeight="1" x14ac:dyDescent="0.45">
      <c r="A32" s="9">
        <v>24</v>
      </c>
      <c r="B32" s="10" t="s">
        <v>188</v>
      </c>
      <c r="C32" s="11" t="s">
        <v>186</v>
      </c>
      <c r="D32" s="11" t="s">
        <v>112</v>
      </c>
      <c r="E32" s="11" t="s">
        <v>19</v>
      </c>
      <c r="F32" s="11" t="s">
        <v>329</v>
      </c>
      <c r="G32" s="13">
        <v>25000</v>
      </c>
      <c r="H32" s="13">
        <v>0</v>
      </c>
      <c r="I32" s="13">
        <v>25</v>
      </c>
      <c r="J32" s="13">
        <v>717.5</v>
      </c>
      <c r="K32" s="13">
        <v>760</v>
      </c>
      <c r="L32" s="13">
        <v>630</v>
      </c>
      <c r="M32" s="13">
        <f t="shared" si="0"/>
        <v>2132.5</v>
      </c>
      <c r="N32" s="77">
        <f t="shared" si="1"/>
        <v>22867.5</v>
      </c>
    </row>
    <row r="33" spans="1:14" s="4" customFormat="1" ht="27" customHeight="1" x14ac:dyDescent="0.45">
      <c r="A33" s="9">
        <v>25</v>
      </c>
      <c r="B33" s="10" t="s">
        <v>240</v>
      </c>
      <c r="C33" s="11" t="s">
        <v>140</v>
      </c>
      <c r="D33" s="11" t="s">
        <v>112</v>
      </c>
      <c r="E33" s="11" t="s">
        <v>19</v>
      </c>
      <c r="F33" s="11" t="s">
        <v>329</v>
      </c>
      <c r="G33" s="13">
        <v>25000</v>
      </c>
      <c r="H33" s="13">
        <v>0</v>
      </c>
      <c r="I33" s="13">
        <v>25</v>
      </c>
      <c r="J33" s="13">
        <v>717.5</v>
      </c>
      <c r="K33" s="13">
        <v>760</v>
      </c>
      <c r="L33" s="13">
        <v>1260</v>
      </c>
      <c r="M33" s="13">
        <f>+H33+I33+J33+K33+L33</f>
        <v>2762.5</v>
      </c>
      <c r="N33" s="77">
        <f>+G33-M33</f>
        <v>22237.5</v>
      </c>
    </row>
    <row r="34" spans="1:14" s="4" customFormat="1" ht="27" customHeight="1" x14ac:dyDescent="0.45">
      <c r="A34" s="9">
        <v>26</v>
      </c>
      <c r="B34" s="10" t="s">
        <v>217</v>
      </c>
      <c r="C34" s="11" t="s">
        <v>140</v>
      </c>
      <c r="D34" s="11" t="s">
        <v>218</v>
      </c>
      <c r="E34" s="11" t="s">
        <v>40</v>
      </c>
      <c r="F34" s="11" t="s">
        <v>329</v>
      </c>
      <c r="G34" s="13">
        <v>21505</v>
      </c>
      <c r="H34" s="13">
        <v>0</v>
      </c>
      <c r="I34" s="13">
        <v>25</v>
      </c>
      <c r="J34" s="13">
        <v>617.19000000000005</v>
      </c>
      <c r="K34" s="13">
        <v>653.75</v>
      </c>
      <c r="L34" s="13">
        <v>630</v>
      </c>
      <c r="M34" s="13">
        <f>+H34+I34+J34+K34+L34</f>
        <v>1925.94</v>
      </c>
      <c r="N34" s="77">
        <f>+G34-M34</f>
        <v>19579.060000000001</v>
      </c>
    </row>
    <row r="35" spans="1:14" s="4" customFormat="1" ht="27" customHeight="1" x14ac:dyDescent="0.45">
      <c r="A35" s="9">
        <v>27</v>
      </c>
      <c r="B35" s="10" t="s">
        <v>219</v>
      </c>
      <c r="C35" s="11" t="s">
        <v>140</v>
      </c>
      <c r="D35" s="11" t="s">
        <v>218</v>
      </c>
      <c r="E35" s="11" t="s">
        <v>19</v>
      </c>
      <c r="F35" s="11" t="s">
        <v>330</v>
      </c>
      <c r="G35" s="13">
        <v>18975</v>
      </c>
      <c r="H35" s="13">
        <v>0</v>
      </c>
      <c r="I35" s="13">
        <v>25</v>
      </c>
      <c r="J35" s="13">
        <v>544.58000000000004</v>
      </c>
      <c r="K35" s="13">
        <v>576.84</v>
      </c>
      <c r="L35" s="13">
        <v>1259.1300000000001</v>
      </c>
      <c r="M35" s="13">
        <f>+H35+I35+J35+K35+L35</f>
        <v>2405.5500000000002</v>
      </c>
      <c r="N35" s="77">
        <f>+G35-M35</f>
        <v>16569.45</v>
      </c>
    </row>
    <row r="36" spans="1:14" s="4" customFormat="1" ht="27" customHeight="1" x14ac:dyDescent="0.45">
      <c r="A36" s="9">
        <v>28</v>
      </c>
      <c r="B36" s="10" t="s">
        <v>220</v>
      </c>
      <c r="C36" s="11" t="s">
        <v>140</v>
      </c>
      <c r="D36" s="11" t="s">
        <v>218</v>
      </c>
      <c r="E36" s="11" t="s">
        <v>19</v>
      </c>
      <c r="F36" s="11" t="s">
        <v>330</v>
      </c>
      <c r="G36" s="13">
        <v>15400</v>
      </c>
      <c r="H36" s="13">
        <v>0</v>
      </c>
      <c r="I36" s="13">
        <v>25</v>
      </c>
      <c r="J36" s="13">
        <v>441.98</v>
      </c>
      <c r="K36" s="13">
        <v>468.16</v>
      </c>
      <c r="L36" s="13">
        <v>0</v>
      </c>
      <c r="M36" s="13">
        <f>+H36+I36+J36+K36+L36</f>
        <v>935.1400000000001</v>
      </c>
      <c r="N36" s="77">
        <f>+G36-M36</f>
        <v>14464.86</v>
      </c>
    </row>
    <row r="37" spans="1:14" s="4" customFormat="1" ht="27" customHeight="1" x14ac:dyDescent="0.45">
      <c r="A37" s="9">
        <v>29</v>
      </c>
      <c r="B37" s="10" t="s">
        <v>221</v>
      </c>
      <c r="C37" s="11" t="s">
        <v>140</v>
      </c>
      <c r="D37" s="11" t="s">
        <v>218</v>
      </c>
      <c r="E37" s="11" t="s">
        <v>19</v>
      </c>
      <c r="F37" s="11" t="s">
        <v>330</v>
      </c>
      <c r="G37" s="13">
        <v>18700</v>
      </c>
      <c r="H37" s="13">
        <v>0</v>
      </c>
      <c r="I37" s="13">
        <v>25</v>
      </c>
      <c r="J37" s="13">
        <v>536.69000000000005</v>
      </c>
      <c r="K37" s="13">
        <v>568.48</v>
      </c>
      <c r="L37" s="13">
        <v>0</v>
      </c>
      <c r="M37" s="13">
        <f>+H37+I37+J37+K37+L37</f>
        <v>1130.17</v>
      </c>
      <c r="N37" s="77">
        <f>+G37-M37</f>
        <v>17569.830000000002</v>
      </c>
    </row>
    <row r="38" spans="1:14" s="4" customFormat="1" ht="27" customHeight="1" x14ac:dyDescent="0.45">
      <c r="A38" s="9">
        <v>30</v>
      </c>
      <c r="B38" s="10" t="s">
        <v>222</v>
      </c>
      <c r="C38" s="11" t="s">
        <v>140</v>
      </c>
      <c r="D38" s="11" t="s">
        <v>218</v>
      </c>
      <c r="E38" s="11" t="s">
        <v>19</v>
      </c>
      <c r="F38" s="11" t="s">
        <v>330</v>
      </c>
      <c r="G38" s="13">
        <v>13200</v>
      </c>
      <c r="H38" s="13">
        <v>0</v>
      </c>
      <c r="I38" s="13">
        <v>25</v>
      </c>
      <c r="J38" s="13">
        <v>378.84</v>
      </c>
      <c r="K38" s="13">
        <v>401.28</v>
      </c>
      <c r="L38" s="13">
        <v>0</v>
      </c>
      <c r="M38" s="13">
        <f>+H38+I38+J38+K38+L38</f>
        <v>805.11999999999989</v>
      </c>
      <c r="N38" s="77">
        <f>+G38-M38</f>
        <v>12394.880000000001</v>
      </c>
    </row>
    <row r="39" spans="1:14" s="4" customFormat="1" ht="27" customHeight="1" x14ac:dyDescent="0.45">
      <c r="A39" s="9">
        <v>31</v>
      </c>
      <c r="B39" s="10" t="s">
        <v>223</v>
      </c>
      <c r="C39" s="11" t="s">
        <v>140</v>
      </c>
      <c r="D39" s="11" t="s">
        <v>218</v>
      </c>
      <c r="E39" s="11" t="s">
        <v>19</v>
      </c>
      <c r="F39" s="11" t="s">
        <v>330</v>
      </c>
      <c r="G39" s="13">
        <v>15400</v>
      </c>
      <c r="H39" s="13">
        <v>0</v>
      </c>
      <c r="I39" s="13">
        <v>25</v>
      </c>
      <c r="J39" s="13">
        <v>441.98</v>
      </c>
      <c r="K39" s="13">
        <v>468.16</v>
      </c>
      <c r="L39" s="13">
        <v>1190.1199999999999</v>
      </c>
      <c r="M39" s="13">
        <f>+H39+I39+J39+K39+L39</f>
        <v>2125.2600000000002</v>
      </c>
      <c r="N39" s="77">
        <f>+G39-M39</f>
        <v>13274.74</v>
      </c>
    </row>
    <row r="40" spans="1:14" s="4" customFormat="1" ht="27" customHeight="1" x14ac:dyDescent="0.45">
      <c r="A40" s="9">
        <v>32</v>
      </c>
      <c r="B40" s="10" t="s">
        <v>231</v>
      </c>
      <c r="C40" s="11" t="s">
        <v>140</v>
      </c>
      <c r="D40" s="11" t="s">
        <v>218</v>
      </c>
      <c r="E40" s="11" t="s">
        <v>19</v>
      </c>
      <c r="F40" s="11" t="s">
        <v>329</v>
      </c>
      <c r="G40" s="13">
        <v>15000</v>
      </c>
      <c r="H40" s="13">
        <v>0</v>
      </c>
      <c r="I40" s="13">
        <v>25</v>
      </c>
      <c r="J40" s="13">
        <v>430.5</v>
      </c>
      <c r="K40" s="13">
        <v>456</v>
      </c>
      <c r="L40" s="13">
        <v>0</v>
      </c>
      <c r="M40" s="13">
        <f>+H40+I40+J40+K40+L40</f>
        <v>911.5</v>
      </c>
      <c r="N40" s="77">
        <f>+G40-M40</f>
        <v>14088.5</v>
      </c>
    </row>
    <row r="41" spans="1:14" s="4" customFormat="1" ht="27" customHeight="1" x14ac:dyDescent="0.45">
      <c r="A41" s="9">
        <v>33</v>
      </c>
      <c r="B41" s="10" t="s">
        <v>224</v>
      </c>
      <c r="C41" s="11" t="s">
        <v>140</v>
      </c>
      <c r="D41" s="11" t="s">
        <v>218</v>
      </c>
      <c r="E41" s="11" t="s">
        <v>19</v>
      </c>
      <c r="F41" s="11" t="s">
        <v>330</v>
      </c>
      <c r="G41" s="13">
        <v>13200</v>
      </c>
      <c r="H41" s="13">
        <v>0</v>
      </c>
      <c r="I41" s="13">
        <v>25</v>
      </c>
      <c r="J41" s="13">
        <v>378.84</v>
      </c>
      <c r="K41" s="13">
        <v>401.28</v>
      </c>
      <c r="L41" s="13">
        <v>0</v>
      </c>
      <c r="M41" s="13">
        <f>+H41+I41+J41+K41+L41</f>
        <v>805.11999999999989</v>
      </c>
      <c r="N41" s="77">
        <f>+G41-M41</f>
        <v>12394.880000000001</v>
      </c>
    </row>
    <row r="42" spans="1:14" s="4" customFormat="1" ht="27" customHeight="1" x14ac:dyDescent="0.45">
      <c r="A42" s="9">
        <v>34</v>
      </c>
      <c r="B42" s="10" t="s">
        <v>204</v>
      </c>
      <c r="C42" s="11" t="s">
        <v>38</v>
      </c>
      <c r="D42" s="11" t="s">
        <v>205</v>
      </c>
      <c r="E42" s="11" t="s">
        <v>40</v>
      </c>
      <c r="F42" s="11" t="s">
        <v>330</v>
      </c>
      <c r="G42" s="13">
        <v>19800</v>
      </c>
      <c r="H42" s="13">
        <v>0</v>
      </c>
      <c r="I42" s="13">
        <v>25</v>
      </c>
      <c r="J42" s="13">
        <v>568.26</v>
      </c>
      <c r="K42" s="13">
        <v>601.91999999999996</v>
      </c>
      <c r="L42" s="13">
        <v>1859.13</v>
      </c>
      <c r="M42" s="13">
        <f>+H42+I42+J42+K42+L42</f>
        <v>3054.31</v>
      </c>
      <c r="N42" s="77">
        <f>+G42-M42</f>
        <v>16745.689999999999</v>
      </c>
    </row>
    <row r="43" spans="1:14" s="4" customFormat="1" ht="27" customHeight="1" x14ac:dyDescent="0.45">
      <c r="A43" s="9">
        <v>35</v>
      </c>
      <c r="B43" s="10" t="s">
        <v>189</v>
      </c>
      <c r="C43" s="11" t="s">
        <v>140</v>
      </c>
      <c r="D43" s="11" t="s">
        <v>190</v>
      </c>
      <c r="E43" s="11" t="s">
        <v>19</v>
      </c>
      <c r="F43" s="11" t="s">
        <v>330</v>
      </c>
      <c r="G43" s="13">
        <v>12000</v>
      </c>
      <c r="H43" s="13">
        <v>0</v>
      </c>
      <c r="I43" s="13">
        <v>25</v>
      </c>
      <c r="J43" s="13">
        <v>344.4</v>
      </c>
      <c r="K43" s="13">
        <v>364.8</v>
      </c>
      <c r="L43" s="13">
        <v>0</v>
      </c>
      <c r="M43" s="13">
        <f t="shared" si="0"/>
        <v>734.2</v>
      </c>
      <c r="N43" s="77">
        <f t="shared" si="1"/>
        <v>11265.8</v>
      </c>
    </row>
    <row r="44" spans="1:14" s="4" customFormat="1" ht="27" customHeight="1" x14ac:dyDescent="0.45">
      <c r="A44" s="9">
        <v>36</v>
      </c>
      <c r="B44" s="10" t="s">
        <v>193</v>
      </c>
      <c r="C44" s="11" t="s">
        <v>140</v>
      </c>
      <c r="D44" s="11" t="s">
        <v>190</v>
      </c>
      <c r="E44" s="11" t="s">
        <v>19</v>
      </c>
      <c r="F44" s="11" t="s">
        <v>330</v>
      </c>
      <c r="G44" s="13">
        <v>12000</v>
      </c>
      <c r="H44" s="13">
        <v>0</v>
      </c>
      <c r="I44" s="13">
        <v>25</v>
      </c>
      <c r="J44" s="13">
        <v>344.4</v>
      </c>
      <c r="K44" s="13">
        <v>364.8</v>
      </c>
      <c r="L44" s="13">
        <v>0</v>
      </c>
      <c r="M44" s="13">
        <f>+H44+I44+J44+K44+L44</f>
        <v>734.2</v>
      </c>
      <c r="N44" s="77">
        <f>+G44-M44</f>
        <v>11265.8</v>
      </c>
    </row>
    <row r="45" spans="1:14" s="4" customFormat="1" ht="27" customHeight="1" x14ac:dyDescent="0.45">
      <c r="A45" s="9">
        <v>37</v>
      </c>
      <c r="B45" s="10" t="s">
        <v>206</v>
      </c>
      <c r="C45" s="11" t="s">
        <v>140</v>
      </c>
      <c r="D45" s="11" t="s">
        <v>99</v>
      </c>
      <c r="E45" s="11" t="s">
        <v>19</v>
      </c>
      <c r="F45" s="11" t="s">
        <v>329</v>
      </c>
      <c r="G45" s="13">
        <v>22000</v>
      </c>
      <c r="H45" s="13">
        <v>0</v>
      </c>
      <c r="I45" s="13">
        <v>25</v>
      </c>
      <c r="J45" s="13">
        <v>631.4</v>
      </c>
      <c r="K45" s="13">
        <v>668.8</v>
      </c>
      <c r="L45" s="13">
        <v>630</v>
      </c>
      <c r="M45" s="13">
        <f>+H45+I45+J45+K45+L45</f>
        <v>1955.1999999999998</v>
      </c>
      <c r="N45" s="77">
        <f>+G45-M45</f>
        <v>20044.8</v>
      </c>
    </row>
    <row r="46" spans="1:14" ht="27" customHeight="1" x14ac:dyDescent="0.45">
      <c r="A46" s="9">
        <v>38</v>
      </c>
      <c r="B46" s="10" t="s">
        <v>191</v>
      </c>
      <c r="C46" s="11" t="s">
        <v>140</v>
      </c>
      <c r="D46" s="11" t="s">
        <v>192</v>
      </c>
      <c r="E46" s="11" t="s">
        <v>19</v>
      </c>
      <c r="F46" s="11" t="s">
        <v>329</v>
      </c>
      <c r="G46" s="13">
        <v>12000</v>
      </c>
      <c r="H46" s="13">
        <v>0</v>
      </c>
      <c r="I46" s="13">
        <v>25</v>
      </c>
      <c r="J46" s="13">
        <v>344.4</v>
      </c>
      <c r="K46" s="13">
        <v>364.8</v>
      </c>
      <c r="L46" s="13">
        <v>0</v>
      </c>
      <c r="M46" s="13">
        <f t="shared" si="0"/>
        <v>734.2</v>
      </c>
      <c r="N46" s="77">
        <f t="shared" si="1"/>
        <v>11265.8</v>
      </c>
    </row>
    <row r="47" spans="1:14" ht="27" customHeight="1" x14ac:dyDescent="0.45">
      <c r="A47" s="9">
        <v>39</v>
      </c>
      <c r="B47" s="10" t="s">
        <v>207</v>
      </c>
      <c r="C47" s="11" t="s">
        <v>140</v>
      </c>
      <c r="D47" s="11" t="s">
        <v>192</v>
      </c>
      <c r="E47" s="11" t="s">
        <v>19</v>
      </c>
      <c r="F47" s="11" t="s">
        <v>329</v>
      </c>
      <c r="G47" s="13">
        <v>13200</v>
      </c>
      <c r="H47" s="13">
        <v>0</v>
      </c>
      <c r="I47" s="13">
        <v>25</v>
      </c>
      <c r="J47" s="13">
        <v>378.84</v>
      </c>
      <c r="K47" s="13">
        <v>401.28</v>
      </c>
      <c r="L47" s="13">
        <v>0</v>
      </c>
      <c r="M47" s="13">
        <f t="shared" ref="M47:M48" si="2">+H47+I47+J47+K47+L47</f>
        <v>805.11999999999989</v>
      </c>
      <c r="N47" s="77">
        <f t="shared" si="1"/>
        <v>12394.880000000001</v>
      </c>
    </row>
    <row r="48" spans="1:14" ht="27" customHeight="1" x14ac:dyDescent="0.45">
      <c r="A48" s="9">
        <v>40</v>
      </c>
      <c r="B48" s="10" t="s">
        <v>208</v>
      </c>
      <c r="C48" s="11" t="s">
        <v>140</v>
      </c>
      <c r="D48" s="11" t="s">
        <v>192</v>
      </c>
      <c r="E48" s="11" t="s">
        <v>19</v>
      </c>
      <c r="F48" s="11" t="s">
        <v>329</v>
      </c>
      <c r="G48" s="13">
        <v>13200</v>
      </c>
      <c r="H48" s="13">
        <v>0</v>
      </c>
      <c r="I48" s="13">
        <v>25</v>
      </c>
      <c r="J48" s="13">
        <v>378.84</v>
      </c>
      <c r="K48" s="13">
        <v>401.28</v>
      </c>
      <c r="L48" s="13">
        <v>0</v>
      </c>
      <c r="M48" s="13">
        <f t="shared" si="2"/>
        <v>805.11999999999989</v>
      </c>
      <c r="N48" s="77">
        <f t="shared" si="1"/>
        <v>12394.880000000001</v>
      </c>
    </row>
    <row r="49" spans="1:14" ht="27" customHeight="1" x14ac:dyDescent="0.45">
      <c r="A49" s="9">
        <v>41</v>
      </c>
      <c r="B49" s="10" t="s">
        <v>226</v>
      </c>
      <c r="C49" s="11" t="s">
        <v>140</v>
      </c>
      <c r="D49" s="11" t="s">
        <v>192</v>
      </c>
      <c r="E49" s="11" t="s">
        <v>19</v>
      </c>
      <c r="F49" s="11" t="s">
        <v>329</v>
      </c>
      <c r="G49" s="13">
        <v>13200</v>
      </c>
      <c r="H49" s="13">
        <v>0</v>
      </c>
      <c r="I49" s="13">
        <v>25</v>
      </c>
      <c r="J49" s="13">
        <v>378.84</v>
      </c>
      <c r="K49" s="13">
        <v>401.28</v>
      </c>
      <c r="L49" s="13">
        <v>0</v>
      </c>
      <c r="M49" s="13">
        <f t="shared" ref="M49:M51" si="3">+H49+I49+J49+K49+L49</f>
        <v>805.11999999999989</v>
      </c>
      <c r="N49" s="77">
        <f t="shared" si="1"/>
        <v>12394.880000000001</v>
      </c>
    </row>
    <row r="50" spans="1:14" ht="27" customHeight="1" x14ac:dyDescent="0.45">
      <c r="A50" s="9">
        <v>42</v>
      </c>
      <c r="B50" s="10" t="s">
        <v>236</v>
      </c>
      <c r="C50" s="11" t="s">
        <v>140</v>
      </c>
      <c r="D50" s="11" t="s">
        <v>192</v>
      </c>
      <c r="E50" s="11" t="s">
        <v>19</v>
      </c>
      <c r="F50" s="11" t="s">
        <v>329</v>
      </c>
      <c r="G50" s="13">
        <v>15400</v>
      </c>
      <c r="H50" s="13">
        <v>0</v>
      </c>
      <c r="I50" s="13">
        <v>25</v>
      </c>
      <c r="J50" s="13">
        <v>441.98</v>
      </c>
      <c r="K50" s="13">
        <v>468.16</v>
      </c>
      <c r="L50" s="13">
        <v>0</v>
      </c>
      <c r="M50" s="13">
        <f t="shared" si="3"/>
        <v>935.1400000000001</v>
      </c>
      <c r="N50" s="77">
        <f t="shared" si="1"/>
        <v>14464.86</v>
      </c>
    </row>
    <row r="51" spans="1:14" ht="27" customHeight="1" x14ac:dyDescent="0.45">
      <c r="A51" s="9">
        <v>43</v>
      </c>
      <c r="B51" s="10" t="s">
        <v>237</v>
      </c>
      <c r="C51" s="11" t="s">
        <v>140</v>
      </c>
      <c r="D51" s="11" t="s">
        <v>192</v>
      </c>
      <c r="E51" s="11" t="s">
        <v>19</v>
      </c>
      <c r="F51" s="11" t="s">
        <v>329</v>
      </c>
      <c r="G51" s="13">
        <v>15400</v>
      </c>
      <c r="H51" s="13">
        <v>0</v>
      </c>
      <c r="I51" s="13">
        <v>25</v>
      </c>
      <c r="J51" s="13">
        <v>441.98</v>
      </c>
      <c r="K51" s="13">
        <v>468.16</v>
      </c>
      <c r="L51" s="13">
        <v>0</v>
      </c>
      <c r="M51" s="13">
        <f t="shared" si="3"/>
        <v>935.1400000000001</v>
      </c>
      <c r="N51" s="77">
        <f t="shared" si="1"/>
        <v>14464.86</v>
      </c>
    </row>
    <row r="52" spans="1:14" ht="27" customHeight="1" x14ac:dyDescent="0.45">
      <c r="A52" s="71" t="s">
        <v>334</v>
      </c>
      <c r="B52" s="72"/>
      <c r="C52" s="72"/>
      <c r="D52" s="72"/>
      <c r="E52" s="72"/>
      <c r="F52" s="73"/>
      <c r="G52" s="17">
        <f>SUM(G9:G51)</f>
        <v>1314580</v>
      </c>
      <c r="H52" s="18">
        <f>SUM(H9:H51)</f>
        <v>25776.29</v>
      </c>
      <c r="I52" s="18">
        <f>SUM(I9:I51)</f>
        <v>1075</v>
      </c>
      <c r="J52" s="18">
        <f>SUM(J9:J51)</f>
        <v>37728.439999999995</v>
      </c>
      <c r="K52" s="18">
        <f>SUM(K9:K51)</f>
        <v>39963.230000000018</v>
      </c>
      <c r="L52" s="18">
        <f>SUM(L9:L51)</f>
        <v>65404.76</v>
      </c>
      <c r="M52" s="18">
        <f>SUM(M9:M51)</f>
        <v>169947.72000000009</v>
      </c>
      <c r="N52" s="18">
        <f>SUM(N9:N51)</f>
        <v>1144632.2799999998</v>
      </c>
    </row>
    <row r="53" spans="1:14" ht="27" customHeight="1" x14ac:dyDescent="0.4">
      <c r="A53" s="16"/>
      <c r="B53" s="34"/>
      <c r="C53" s="34"/>
      <c r="D53" s="34"/>
      <c r="E53" s="34"/>
      <c r="F53" s="34"/>
      <c r="G53" s="35"/>
      <c r="H53" s="27"/>
      <c r="I53" s="27"/>
      <c r="J53" s="27"/>
      <c r="K53" s="27"/>
      <c r="L53" s="27"/>
      <c r="M53" s="27"/>
      <c r="N53" s="27"/>
    </row>
    <row r="54" spans="1:14" ht="27" customHeight="1" x14ac:dyDescent="0.4">
      <c r="A54" s="16"/>
      <c r="B54" s="34"/>
      <c r="C54" s="34"/>
      <c r="D54" s="34"/>
      <c r="E54" s="34"/>
      <c r="F54" s="34"/>
      <c r="G54" s="35"/>
      <c r="H54" s="27"/>
      <c r="I54" s="27"/>
      <c r="J54" s="27"/>
      <c r="K54" s="27"/>
      <c r="L54" s="27"/>
      <c r="M54" s="27"/>
      <c r="N54" s="67"/>
    </row>
    <row r="55" spans="1:14" ht="27" customHeight="1" x14ac:dyDescent="0.4">
      <c r="A55" s="16"/>
      <c r="B55" s="34"/>
      <c r="C55" s="34"/>
      <c r="D55" s="34"/>
      <c r="E55" s="34"/>
      <c r="F55" s="34"/>
      <c r="G55" s="35"/>
      <c r="H55" s="27"/>
      <c r="I55" s="27"/>
      <c r="J55" s="27"/>
      <c r="K55" s="27"/>
      <c r="L55" s="27"/>
      <c r="M55" s="27"/>
      <c r="N55" s="27"/>
    </row>
    <row r="56" spans="1:14" ht="27" customHeight="1" x14ac:dyDescent="0.4">
      <c r="A56" s="16"/>
      <c r="B56" s="34"/>
      <c r="C56" s="34"/>
      <c r="D56" s="34"/>
      <c r="E56" s="34"/>
      <c r="F56" s="34"/>
      <c r="G56" s="35"/>
      <c r="H56" s="27"/>
      <c r="I56" s="27"/>
      <c r="J56" s="27"/>
      <c r="K56" s="27"/>
      <c r="L56" s="27"/>
      <c r="M56" s="27"/>
      <c r="N56" s="27"/>
    </row>
    <row r="57" spans="1:14" ht="27" customHeight="1" x14ac:dyDescent="0.4">
      <c r="A57" s="16"/>
      <c r="B57" s="34"/>
      <c r="C57" s="34"/>
      <c r="D57" s="34"/>
      <c r="E57" s="34"/>
      <c r="F57" s="34"/>
      <c r="G57" s="35"/>
      <c r="H57" s="27"/>
      <c r="I57" s="27"/>
      <c r="J57" s="27"/>
      <c r="K57" s="27"/>
      <c r="L57" s="27"/>
      <c r="M57" s="27"/>
      <c r="N57" s="27"/>
    </row>
    <row r="58" spans="1:14" ht="18.75" x14ac:dyDescent="0.4">
      <c r="A58" s="16"/>
      <c r="B58" s="34"/>
      <c r="C58" s="34"/>
      <c r="D58" s="34"/>
      <c r="E58" s="34"/>
      <c r="F58" s="34"/>
      <c r="G58" s="35"/>
      <c r="H58" s="27"/>
      <c r="I58" s="27"/>
      <c r="J58" s="27"/>
      <c r="K58" s="27"/>
      <c r="L58" s="27"/>
      <c r="M58" s="27"/>
      <c r="N58" s="27"/>
    </row>
    <row r="59" spans="1:14" ht="22.5" x14ac:dyDescent="0.45">
      <c r="A59" s="22"/>
      <c r="C59" s="23"/>
      <c r="D59" s="19"/>
      <c r="E59" s="19"/>
      <c r="F59" s="19"/>
      <c r="G59" s="24"/>
      <c r="H59" s="25"/>
      <c r="I59" s="25"/>
      <c r="J59" s="25"/>
      <c r="K59" s="26"/>
      <c r="L59" s="26"/>
      <c r="M59" s="26"/>
      <c r="N59" s="27"/>
    </row>
    <row r="60" spans="1:14" ht="22.5" x14ac:dyDescent="0.45">
      <c r="A60" s="22"/>
      <c r="C60" s="19" t="s">
        <v>182</v>
      </c>
      <c r="D60" s="19"/>
      <c r="E60" s="19"/>
      <c r="F60" s="19"/>
      <c r="G60" s="24"/>
      <c r="H60" s="24" t="s">
        <v>183</v>
      </c>
      <c r="I60" s="24"/>
      <c r="J60" s="24"/>
      <c r="K60" s="28"/>
      <c r="L60" s="26"/>
      <c r="M60" s="26"/>
      <c r="N60" s="27"/>
    </row>
    <row r="61" spans="1:14" ht="22.5" x14ac:dyDescent="0.45">
      <c r="A61" s="22"/>
      <c r="C61" s="19" t="s">
        <v>336</v>
      </c>
      <c r="D61" s="19"/>
      <c r="E61" s="19"/>
      <c r="F61" s="19"/>
      <c r="G61" s="24"/>
      <c r="H61" s="24" t="s">
        <v>184</v>
      </c>
      <c r="I61" s="24"/>
      <c r="J61" s="28"/>
      <c r="K61" s="24"/>
      <c r="L61" s="26"/>
      <c r="M61" s="26"/>
      <c r="N61" s="27"/>
    </row>
    <row r="62" spans="1:14" ht="22.5" x14ac:dyDescent="0.45">
      <c r="A62" s="22"/>
      <c r="B62" s="19"/>
      <c r="C62" s="19"/>
      <c r="D62" s="19"/>
      <c r="E62" s="19"/>
      <c r="F62" s="19"/>
      <c r="G62" s="24"/>
      <c r="H62" s="24"/>
      <c r="I62" s="24"/>
      <c r="J62" s="24"/>
      <c r="K62" s="26"/>
      <c r="L62" s="26"/>
      <c r="M62" s="26"/>
      <c r="N62" s="27"/>
    </row>
    <row r="63" spans="1:14" ht="22.5" x14ac:dyDescent="0.45">
      <c r="A63" s="22"/>
      <c r="B63" s="19"/>
      <c r="C63" s="19"/>
      <c r="D63" s="19"/>
      <c r="E63" s="19"/>
      <c r="F63" s="19"/>
      <c r="G63" s="24"/>
      <c r="H63" s="26"/>
      <c r="I63" s="26"/>
      <c r="J63" s="26"/>
      <c r="K63" s="26"/>
      <c r="L63" s="26"/>
      <c r="M63" s="26"/>
      <c r="N63" s="27"/>
    </row>
    <row r="64" spans="1:14" ht="22.5" x14ac:dyDescent="0.45">
      <c r="A64" s="22"/>
      <c r="B64" s="19"/>
      <c r="C64" s="19"/>
      <c r="D64" s="19"/>
      <c r="E64" s="19"/>
      <c r="F64" s="19"/>
      <c r="G64" s="24"/>
      <c r="H64" s="26"/>
      <c r="I64" s="26"/>
      <c r="J64" s="26"/>
      <c r="K64" s="26"/>
      <c r="L64" s="26"/>
      <c r="M64" s="26"/>
      <c r="N64" s="27"/>
    </row>
    <row r="65" spans="1:14" ht="18.75" x14ac:dyDescent="0.4">
      <c r="A65" s="16"/>
      <c r="B65" s="34"/>
      <c r="C65" s="34"/>
      <c r="D65" s="34"/>
      <c r="E65" s="34"/>
      <c r="F65" s="34"/>
      <c r="G65" s="35"/>
      <c r="H65" s="27"/>
      <c r="I65" s="27"/>
      <c r="J65" s="27"/>
      <c r="K65" s="27"/>
      <c r="L65" s="27"/>
      <c r="M65" s="27"/>
      <c r="N65" s="27"/>
    </row>
    <row r="66" spans="1:14" ht="18.75" x14ac:dyDescent="0.4">
      <c r="A66" s="16"/>
      <c r="B66" s="34"/>
      <c r="C66" s="34"/>
      <c r="D66" s="34"/>
      <c r="E66" s="34"/>
      <c r="F66" s="34"/>
      <c r="G66" s="35"/>
      <c r="H66" s="27"/>
      <c r="I66" s="27"/>
      <c r="J66" s="27"/>
      <c r="K66" s="27"/>
      <c r="L66" s="27"/>
      <c r="M66" s="27"/>
      <c r="N66" s="27"/>
    </row>
    <row r="67" spans="1:14" ht="28.5" x14ac:dyDescent="0.45">
      <c r="A67" s="36"/>
      <c r="B67" s="37"/>
      <c r="C67" s="37"/>
      <c r="D67" s="37"/>
      <c r="E67" s="37"/>
      <c r="F67" s="37"/>
      <c r="G67" s="36"/>
      <c r="H67" s="36"/>
      <c r="I67" s="36"/>
      <c r="J67" s="36"/>
      <c r="K67" s="36"/>
      <c r="L67" s="37"/>
      <c r="M67" s="37"/>
      <c r="N67" s="37"/>
    </row>
    <row r="68" spans="1:14" ht="28.5" x14ac:dyDescent="0.45">
      <c r="A68" s="38"/>
      <c r="B68" s="39"/>
      <c r="C68" s="39"/>
      <c r="D68" s="39"/>
      <c r="E68" s="39"/>
      <c r="F68" s="39"/>
      <c r="G68" s="38"/>
      <c r="H68" s="38"/>
      <c r="I68" s="38"/>
      <c r="J68" s="38"/>
      <c r="K68" s="38"/>
      <c r="L68" s="39"/>
      <c r="M68" s="39"/>
      <c r="N68" s="39"/>
    </row>
    <row r="69" spans="1:14" ht="28.5" x14ac:dyDescent="0.45">
      <c r="A69" s="38"/>
      <c r="B69" s="39"/>
      <c r="C69" s="39"/>
      <c r="D69" s="39"/>
      <c r="E69" s="39"/>
      <c r="F69" s="39"/>
      <c r="G69" s="38"/>
      <c r="H69" s="38"/>
      <c r="I69" s="38"/>
      <c r="J69" s="38"/>
      <c r="K69" s="38"/>
      <c r="L69" s="39"/>
      <c r="M69" s="39"/>
      <c r="N69" s="39"/>
    </row>
  </sheetData>
  <mergeCells count="3">
    <mergeCell ref="A4:N4"/>
    <mergeCell ref="C6:N6"/>
    <mergeCell ref="A52:F52"/>
  </mergeCells>
  <pageMargins left="0.23611111111111099" right="0.23611111111111099" top="0.74791666666666701" bottom="0.74791666666666701" header="0.51180555555555496" footer="0.51180555555555496"/>
  <pageSetup paperSize="5" scale="4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9"/>
  <sheetViews>
    <sheetView topLeftCell="C1" zoomScale="112" zoomScaleNormal="112" zoomScaleSheetLayoutView="39" zoomScalePageLayoutView="39" workbookViewId="0">
      <selection activeCell="K11" sqref="K11"/>
    </sheetView>
  </sheetViews>
  <sheetFormatPr baseColWidth="10" defaultColWidth="9.140625" defaultRowHeight="15" x14ac:dyDescent="0.25"/>
  <cols>
    <col min="1" max="1" width="6.42578125" customWidth="1"/>
    <col min="2" max="2" width="58.28515625" customWidth="1"/>
    <col min="3" max="3" width="55.85546875" customWidth="1"/>
    <col min="4" max="4" width="29.140625" customWidth="1"/>
    <col min="5" max="5" width="24.28515625" customWidth="1"/>
    <col min="6" max="6" width="20.2851562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7" s="1" customFormat="1" ht="27" x14ac:dyDescent="0.5"/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7" s="1" customFormat="1" ht="27" x14ac:dyDescent="0.5">
      <c r="A4" s="70" t="s">
        <v>324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7" s="1" customFormat="1" ht="27" x14ac:dyDescent="0.5">
      <c r="A5" s="30"/>
      <c r="B5" s="75" t="s">
        <v>326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s="1" customFormat="1" ht="27" x14ac:dyDescent="0.5">
      <c r="A6" s="70" t="s">
        <v>323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4" customFormat="1" ht="67.5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328</v>
      </c>
      <c r="G8" s="7" t="s">
        <v>333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7" s="8" customFormat="1" ht="33.75" customHeight="1" x14ac:dyDescent="0.45">
      <c r="A9" s="9">
        <v>1</v>
      </c>
      <c r="B9" s="10" t="s">
        <v>257</v>
      </c>
      <c r="C9" s="11" t="s">
        <v>245</v>
      </c>
      <c r="D9" s="11" t="s">
        <v>39</v>
      </c>
      <c r="E9" s="11" t="s">
        <v>40</v>
      </c>
      <c r="F9" s="11" t="s">
        <v>329</v>
      </c>
      <c r="G9" s="13">
        <v>70000</v>
      </c>
      <c r="H9" s="13">
        <v>5368.45</v>
      </c>
      <c r="I9" s="13">
        <v>25</v>
      </c>
      <c r="J9" s="13">
        <v>2009</v>
      </c>
      <c r="K9" s="13">
        <v>2128</v>
      </c>
      <c r="L9" s="13">
        <v>3501</v>
      </c>
      <c r="M9" s="13">
        <f>+H9+I9+J9+K9+L9</f>
        <v>13031.45</v>
      </c>
      <c r="N9" s="77">
        <f>+G9-M9</f>
        <v>56968.55</v>
      </c>
    </row>
    <row r="10" spans="1:17" s="8" customFormat="1" ht="33.75" customHeight="1" x14ac:dyDescent="0.45">
      <c r="A10" s="9">
        <v>2</v>
      </c>
      <c r="B10" s="14" t="s">
        <v>246</v>
      </c>
      <c r="C10" s="11" t="s">
        <v>109</v>
      </c>
      <c r="D10" s="11" t="s">
        <v>35</v>
      </c>
      <c r="E10" s="11" t="s">
        <v>40</v>
      </c>
      <c r="F10" s="11" t="s">
        <v>330</v>
      </c>
      <c r="G10" s="13">
        <v>55000</v>
      </c>
      <c r="H10" s="13">
        <v>2559.6799999999998</v>
      </c>
      <c r="I10" s="13">
        <v>25</v>
      </c>
      <c r="J10" s="13">
        <v>1578.5</v>
      </c>
      <c r="K10" s="13">
        <v>1672</v>
      </c>
      <c r="L10" s="13">
        <v>5020.93</v>
      </c>
      <c r="M10" s="13">
        <f>+H10+I10+J10+K10+L10</f>
        <v>10856.11</v>
      </c>
      <c r="N10" s="77">
        <f>+G10-M10</f>
        <v>44143.89</v>
      </c>
    </row>
    <row r="11" spans="1:17" s="8" customFormat="1" ht="33.75" customHeight="1" x14ac:dyDescent="0.45">
      <c r="A11" s="9">
        <v>3</v>
      </c>
      <c r="B11" s="10" t="s">
        <v>253</v>
      </c>
      <c r="C11" s="11" t="s">
        <v>254</v>
      </c>
      <c r="D11" s="11" t="s">
        <v>35</v>
      </c>
      <c r="E11" s="11" t="s">
        <v>40</v>
      </c>
      <c r="F11" s="11" t="s">
        <v>330</v>
      </c>
      <c r="G11" s="13">
        <v>55000</v>
      </c>
      <c r="H11" s="13">
        <v>2559.6799999999998</v>
      </c>
      <c r="I11" s="13">
        <v>25</v>
      </c>
      <c r="J11" s="13">
        <v>1578.5</v>
      </c>
      <c r="K11" s="13">
        <v>1672</v>
      </c>
      <c r="L11" s="13">
        <v>1575</v>
      </c>
      <c r="M11" s="13">
        <f>+H11+I11+J11+K11+L11</f>
        <v>7410.18</v>
      </c>
      <c r="N11" s="77">
        <f>+G11-M11</f>
        <v>47589.82</v>
      </c>
    </row>
    <row r="12" spans="1:17" s="8" customFormat="1" ht="33.75" customHeight="1" x14ac:dyDescent="0.45">
      <c r="A12" s="9">
        <v>4</v>
      </c>
      <c r="B12" s="10" t="s">
        <v>262</v>
      </c>
      <c r="C12" s="11" t="s">
        <v>261</v>
      </c>
      <c r="D12" s="11" t="s">
        <v>39</v>
      </c>
      <c r="E12" s="11" t="s">
        <v>19</v>
      </c>
      <c r="F12" s="11" t="s">
        <v>329</v>
      </c>
      <c r="G12" s="13">
        <v>55000</v>
      </c>
      <c r="H12" s="13">
        <v>2559.6799999999998</v>
      </c>
      <c r="I12" s="13">
        <v>25</v>
      </c>
      <c r="J12" s="13">
        <v>1578.5</v>
      </c>
      <c r="K12" s="13">
        <v>1672</v>
      </c>
      <c r="L12" s="13">
        <v>1575</v>
      </c>
      <c r="M12" s="13">
        <f>+H12+I12+J12+K12+L12</f>
        <v>7410.18</v>
      </c>
      <c r="N12" s="77">
        <f>+G12-M12</f>
        <v>47589.82</v>
      </c>
    </row>
    <row r="13" spans="1:17" s="8" customFormat="1" ht="33.75" customHeight="1" x14ac:dyDescent="0.45">
      <c r="A13" s="9">
        <v>5</v>
      </c>
      <c r="B13" s="10" t="s">
        <v>288</v>
      </c>
      <c r="C13" s="11" t="s">
        <v>289</v>
      </c>
      <c r="D13" s="11" t="s">
        <v>35</v>
      </c>
      <c r="E13" s="11" t="s">
        <v>40</v>
      </c>
      <c r="F13" s="11" t="s">
        <v>330</v>
      </c>
      <c r="G13" s="13">
        <v>55000</v>
      </c>
      <c r="H13" s="13">
        <v>2559.6799999999998</v>
      </c>
      <c r="I13" s="13">
        <v>25</v>
      </c>
      <c r="J13" s="13">
        <v>1578.5</v>
      </c>
      <c r="K13" s="13">
        <v>1672</v>
      </c>
      <c r="L13" s="13">
        <v>753</v>
      </c>
      <c r="M13" s="13">
        <f>+H13+I13+J13+K13+L13</f>
        <v>6588.18</v>
      </c>
      <c r="N13" s="77">
        <f>+G13-M13</f>
        <v>48411.82</v>
      </c>
    </row>
    <row r="14" spans="1:17" s="8" customFormat="1" ht="33.75" customHeight="1" x14ac:dyDescent="0.45">
      <c r="A14" s="9">
        <v>6</v>
      </c>
      <c r="B14" s="14" t="s">
        <v>247</v>
      </c>
      <c r="C14" s="11" t="s">
        <v>109</v>
      </c>
      <c r="D14" s="11" t="s">
        <v>68</v>
      </c>
      <c r="E14" s="11" t="s">
        <v>19</v>
      </c>
      <c r="F14" s="11" t="s">
        <v>330</v>
      </c>
      <c r="G14" s="13">
        <v>45000</v>
      </c>
      <c r="H14" s="13">
        <v>791.29</v>
      </c>
      <c r="I14" s="13">
        <v>25</v>
      </c>
      <c r="J14" s="13">
        <v>1291.5</v>
      </c>
      <c r="K14" s="13">
        <v>1368</v>
      </c>
      <c r="L14" s="13">
        <v>11861.21</v>
      </c>
      <c r="M14" s="13">
        <f>+H14+I14+J14+K14+L14</f>
        <v>15337</v>
      </c>
      <c r="N14" s="77">
        <f>+G14-M14</f>
        <v>29663</v>
      </c>
    </row>
    <row r="15" spans="1:17" s="8" customFormat="1" ht="33.75" customHeight="1" x14ac:dyDescent="0.45">
      <c r="A15" s="9">
        <v>7</v>
      </c>
      <c r="B15" s="10" t="s">
        <v>248</v>
      </c>
      <c r="C15" s="11" t="s">
        <v>109</v>
      </c>
      <c r="D15" s="11" t="s">
        <v>68</v>
      </c>
      <c r="E15" s="11" t="s">
        <v>40</v>
      </c>
      <c r="F15" s="11" t="s">
        <v>330</v>
      </c>
      <c r="G15" s="13">
        <v>45000</v>
      </c>
      <c r="H15" s="13">
        <v>1148.33</v>
      </c>
      <c r="I15" s="13">
        <v>25</v>
      </c>
      <c r="J15" s="13">
        <v>1291.5</v>
      </c>
      <c r="K15" s="13">
        <v>1368</v>
      </c>
      <c r="L15" s="13">
        <v>2414.13</v>
      </c>
      <c r="M15" s="13">
        <f>+H15+I15+J15+K15+L15</f>
        <v>6246.96</v>
      </c>
      <c r="N15" s="77">
        <f>+G15-M15</f>
        <v>38753.040000000001</v>
      </c>
    </row>
    <row r="16" spans="1:17" s="8" customFormat="1" ht="33.75" customHeight="1" x14ac:dyDescent="0.45">
      <c r="A16" s="9">
        <v>8</v>
      </c>
      <c r="B16" s="10" t="s">
        <v>252</v>
      </c>
      <c r="C16" s="11" t="s">
        <v>109</v>
      </c>
      <c r="D16" s="11" t="s">
        <v>68</v>
      </c>
      <c r="E16" s="11" t="s">
        <v>40</v>
      </c>
      <c r="F16" s="11" t="s">
        <v>329</v>
      </c>
      <c r="G16" s="13">
        <v>45000</v>
      </c>
      <c r="H16" s="13">
        <v>1148.33</v>
      </c>
      <c r="I16" s="13">
        <v>25</v>
      </c>
      <c r="J16" s="13">
        <v>1291.5</v>
      </c>
      <c r="K16" s="13">
        <v>1368</v>
      </c>
      <c r="L16" s="13">
        <v>2414.13</v>
      </c>
      <c r="M16" s="13">
        <f>+H16+I16+J16+K16+L16</f>
        <v>6246.96</v>
      </c>
      <c r="N16" s="77">
        <f>+G16-M16</f>
        <v>38753.040000000001</v>
      </c>
    </row>
    <row r="17" spans="1:14" s="8" customFormat="1" ht="33.75" customHeight="1" x14ac:dyDescent="0.45">
      <c r="A17" s="9">
        <v>9</v>
      </c>
      <c r="B17" s="10" t="s">
        <v>255</v>
      </c>
      <c r="C17" s="11" t="s">
        <v>256</v>
      </c>
      <c r="D17" s="11" t="s">
        <v>68</v>
      </c>
      <c r="E17" s="11" t="s">
        <v>19</v>
      </c>
      <c r="F17" s="11" t="s">
        <v>330</v>
      </c>
      <c r="G17" s="13">
        <v>12459.6</v>
      </c>
      <c r="H17" s="13">
        <v>0</v>
      </c>
      <c r="I17" s="13">
        <v>25</v>
      </c>
      <c r="J17" s="13">
        <v>357.59</v>
      </c>
      <c r="K17" s="13">
        <v>378.77</v>
      </c>
      <c r="L17" s="13">
        <v>0</v>
      </c>
      <c r="M17" s="13">
        <f>+H17+I17+J17+K17+L17</f>
        <v>761.3599999999999</v>
      </c>
      <c r="N17" s="77">
        <f>+G17-M17</f>
        <v>11698.24</v>
      </c>
    </row>
    <row r="18" spans="1:14" s="8" customFormat="1" ht="33.75" customHeight="1" x14ac:dyDescent="0.45">
      <c r="A18" s="9">
        <v>10</v>
      </c>
      <c r="B18" s="10" t="s">
        <v>268</v>
      </c>
      <c r="C18" s="11" t="s">
        <v>269</v>
      </c>
      <c r="D18" s="11" t="s">
        <v>68</v>
      </c>
      <c r="E18" s="11" t="s">
        <v>19</v>
      </c>
      <c r="F18" s="11" t="s">
        <v>330</v>
      </c>
      <c r="G18" s="13">
        <v>45000</v>
      </c>
      <c r="H18" s="13">
        <v>1148.33</v>
      </c>
      <c r="I18" s="13">
        <v>25</v>
      </c>
      <c r="J18" s="13">
        <v>1291.5</v>
      </c>
      <c r="K18" s="13">
        <v>1368</v>
      </c>
      <c r="L18" s="13">
        <v>2082.04</v>
      </c>
      <c r="M18" s="13">
        <f>+H18+I18+J18+K18+L18</f>
        <v>5914.87</v>
      </c>
      <c r="N18" s="77">
        <f>+G18-M18</f>
        <v>39085.129999999997</v>
      </c>
    </row>
    <row r="19" spans="1:14" s="8" customFormat="1" ht="33.75" customHeight="1" x14ac:dyDescent="0.45">
      <c r="A19" s="9">
        <v>11</v>
      </c>
      <c r="B19" s="10" t="s">
        <v>263</v>
      </c>
      <c r="C19" s="11" t="s">
        <v>261</v>
      </c>
      <c r="D19" s="11" t="s">
        <v>68</v>
      </c>
      <c r="E19" s="11" t="s">
        <v>19</v>
      </c>
      <c r="F19" s="11" t="s">
        <v>330</v>
      </c>
      <c r="G19" s="13">
        <v>35000</v>
      </c>
      <c r="H19" s="13">
        <v>0</v>
      </c>
      <c r="I19" s="13">
        <v>25</v>
      </c>
      <c r="J19" s="13">
        <v>1004.5</v>
      </c>
      <c r="K19" s="13">
        <v>1064</v>
      </c>
      <c r="L19" s="13">
        <v>1259.1300000000001</v>
      </c>
      <c r="M19" s="13">
        <f>+H19+I19+J19+K19+L19</f>
        <v>3352.63</v>
      </c>
      <c r="N19" s="77">
        <f>+G19-M19</f>
        <v>31647.37</v>
      </c>
    </row>
    <row r="20" spans="1:14" s="8" customFormat="1" ht="33.75" customHeight="1" x14ac:dyDescent="0.45">
      <c r="A20" s="9">
        <v>12</v>
      </c>
      <c r="B20" s="10" t="s">
        <v>286</v>
      </c>
      <c r="C20" s="11" t="s">
        <v>140</v>
      </c>
      <c r="D20" s="11" t="s">
        <v>287</v>
      </c>
      <c r="E20" s="11" t="s">
        <v>40</v>
      </c>
      <c r="F20" s="11" t="s">
        <v>329</v>
      </c>
      <c r="G20" s="13">
        <v>35000</v>
      </c>
      <c r="H20" s="13">
        <v>0</v>
      </c>
      <c r="I20" s="13">
        <v>25</v>
      </c>
      <c r="J20" s="13">
        <v>1004.5</v>
      </c>
      <c r="K20" s="13">
        <v>1064</v>
      </c>
      <c r="L20" s="13">
        <v>32693.37</v>
      </c>
      <c r="M20" s="13">
        <f>+H20+I20+J20+K20+L20</f>
        <v>34786.869999999995</v>
      </c>
      <c r="N20" s="77">
        <f>+G20-M20</f>
        <v>213.13000000000466</v>
      </c>
    </row>
    <row r="21" spans="1:14" s="8" customFormat="1" ht="33.75" customHeight="1" x14ac:dyDescent="0.45">
      <c r="A21" s="9">
        <v>13</v>
      </c>
      <c r="B21" s="10" t="s">
        <v>266</v>
      </c>
      <c r="C21" s="11" t="s">
        <v>245</v>
      </c>
      <c r="D21" s="11" t="s">
        <v>267</v>
      </c>
      <c r="E21" s="11" t="s">
        <v>19</v>
      </c>
      <c r="F21" s="11" t="s">
        <v>329</v>
      </c>
      <c r="G21" s="13">
        <v>40000</v>
      </c>
      <c r="H21" s="13">
        <v>442.65</v>
      </c>
      <c r="I21" s="13">
        <v>25</v>
      </c>
      <c r="J21" s="13">
        <v>1148</v>
      </c>
      <c r="K21" s="13">
        <v>1216</v>
      </c>
      <c r="L21" s="13">
        <v>1155</v>
      </c>
      <c r="M21" s="13">
        <f>+H21+I21+J21+K21+L21</f>
        <v>3986.65</v>
      </c>
      <c r="N21" s="77">
        <f>+G21-M21</f>
        <v>36013.35</v>
      </c>
    </row>
    <row r="22" spans="1:14" s="8" customFormat="1" ht="33.75" customHeight="1" x14ac:dyDescent="0.45">
      <c r="A22" s="9">
        <v>14</v>
      </c>
      <c r="B22" s="10" t="s">
        <v>258</v>
      </c>
      <c r="C22" s="11" t="s">
        <v>259</v>
      </c>
      <c r="D22" s="11" t="s">
        <v>112</v>
      </c>
      <c r="E22" s="11" t="s">
        <v>19</v>
      </c>
      <c r="F22" s="11" t="s">
        <v>330</v>
      </c>
      <c r="G22" s="13">
        <v>40000</v>
      </c>
      <c r="H22" s="13">
        <v>442.65</v>
      </c>
      <c r="I22" s="13">
        <v>25</v>
      </c>
      <c r="J22" s="13">
        <v>1148</v>
      </c>
      <c r="K22" s="13">
        <v>1216</v>
      </c>
      <c r="L22" s="13">
        <v>0</v>
      </c>
      <c r="M22" s="13">
        <f>+H22+I22+J22+K22+L22</f>
        <v>2831.65</v>
      </c>
      <c r="N22" s="77">
        <f>+G22-M22</f>
        <v>37168.35</v>
      </c>
    </row>
    <row r="23" spans="1:14" s="8" customFormat="1" ht="33.75" customHeight="1" x14ac:dyDescent="0.45">
      <c r="A23" s="9">
        <v>15</v>
      </c>
      <c r="B23" s="10" t="s">
        <v>271</v>
      </c>
      <c r="C23" s="11" t="s">
        <v>245</v>
      </c>
      <c r="D23" s="11" t="s">
        <v>272</v>
      </c>
      <c r="E23" s="11" t="s">
        <v>19</v>
      </c>
      <c r="F23" s="11" t="s">
        <v>329</v>
      </c>
      <c r="G23" s="13">
        <v>40000</v>
      </c>
      <c r="H23" s="13">
        <v>442.65</v>
      </c>
      <c r="I23" s="13">
        <v>25</v>
      </c>
      <c r="J23" s="13">
        <v>1148</v>
      </c>
      <c r="K23" s="13">
        <v>1216</v>
      </c>
      <c r="L23" s="13">
        <v>1155</v>
      </c>
      <c r="M23" s="13">
        <f>+H23+I23+J23+K23+L23</f>
        <v>3986.65</v>
      </c>
      <c r="N23" s="77">
        <f>+G23-M23</f>
        <v>36013.35</v>
      </c>
    </row>
    <row r="24" spans="1:14" s="8" customFormat="1" ht="33.75" customHeight="1" x14ac:dyDescent="0.45">
      <c r="A24" s="9">
        <v>16</v>
      </c>
      <c r="B24" s="10" t="s">
        <v>284</v>
      </c>
      <c r="C24" s="11" t="s">
        <v>285</v>
      </c>
      <c r="D24" s="11" t="s">
        <v>112</v>
      </c>
      <c r="E24" s="11" t="s">
        <v>19</v>
      </c>
      <c r="F24" s="11" t="s">
        <v>329</v>
      </c>
      <c r="G24" s="13">
        <v>40000</v>
      </c>
      <c r="H24" s="13">
        <v>442.65</v>
      </c>
      <c r="I24" s="13">
        <v>25</v>
      </c>
      <c r="J24" s="13">
        <v>1148</v>
      </c>
      <c r="K24" s="13">
        <v>1216</v>
      </c>
      <c r="L24" s="13">
        <v>0</v>
      </c>
      <c r="M24" s="13">
        <f>+H24+I24+J24+K24+L24</f>
        <v>2831.65</v>
      </c>
      <c r="N24" s="77">
        <f>+G24-M24</f>
        <v>37168.35</v>
      </c>
    </row>
    <row r="25" spans="1:14" s="8" customFormat="1" ht="33.75" customHeight="1" x14ac:dyDescent="0.45">
      <c r="A25" s="9">
        <v>17</v>
      </c>
      <c r="B25" s="14" t="s">
        <v>242</v>
      </c>
      <c r="C25" s="11" t="s">
        <v>243</v>
      </c>
      <c r="D25" s="11" t="s">
        <v>112</v>
      </c>
      <c r="E25" s="11" t="s">
        <v>19</v>
      </c>
      <c r="F25" s="11" t="s">
        <v>329</v>
      </c>
      <c r="G25" s="13">
        <v>35000</v>
      </c>
      <c r="H25" s="13">
        <v>0</v>
      </c>
      <c r="I25" s="13">
        <v>25</v>
      </c>
      <c r="J25" s="13">
        <v>1004.5</v>
      </c>
      <c r="K25" s="13">
        <v>1064</v>
      </c>
      <c r="L25" s="13">
        <v>0</v>
      </c>
      <c r="M25" s="13">
        <f>+H25+I25+J25+K25+L25</f>
        <v>2093.5</v>
      </c>
      <c r="N25" s="77">
        <f>+G25-M25</f>
        <v>32906.5</v>
      </c>
    </row>
    <row r="26" spans="1:14" s="8" customFormat="1" ht="33.75" customHeight="1" x14ac:dyDescent="0.45">
      <c r="A26" s="9">
        <v>18</v>
      </c>
      <c r="B26" s="10" t="s">
        <v>260</v>
      </c>
      <c r="C26" s="11" t="s">
        <v>261</v>
      </c>
      <c r="D26" s="11" t="s">
        <v>112</v>
      </c>
      <c r="E26" s="11" t="s">
        <v>19</v>
      </c>
      <c r="F26" s="11" t="s">
        <v>330</v>
      </c>
      <c r="G26" s="13">
        <v>35000</v>
      </c>
      <c r="H26" s="13">
        <v>0</v>
      </c>
      <c r="I26" s="13">
        <v>25</v>
      </c>
      <c r="J26" s="13">
        <v>1004.5</v>
      </c>
      <c r="K26" s="13">
        <v>1064</v>
      </c>
      <c r="L26" s="13">
        <v>0</v>
      </c>
      <c r="M26" s="13">
        <f>+H26+I26+J26+K26+L26</f>
        <v>2093.5</v>
      </c>
      <c r="N26" s="77">
        <f>+G26-M26</f>
        <v>32906.5</v>
      </c>
    </row>
    <row r="27" spans="1:14" s="8" customFormat="1" ht="33.75" customHeight="1" x14ac:dyDescent="0.45">
      <c r="A27" s="9">
        <v>19</v>
      </c>
      <c r="B27" s="10" t="s">
        <v>273</v>
      </c>
      <c r="C27" s="11" t="s">
        <v>274</v>
      </c>
      <c r="D27" s="11" t="s">
        <v>112</v>
      </c>
      <c r="E27" s="11" t="s">
        <v>19</v>
      </c>
      <c r="F27" s="11" t="s">
        <v>330</v>
      </c>
      <c r="G27" s="13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0</v>
      </c>
      <c r="M27" s="13">
        <f>+H27+I27+J27+K27+L27</f>
        <v>2093.5</v>
      </c>
      <c r="N27" s="77">
        <f>+G27-M27</f>
        <v>32906.5</v>
      </c>
    </row>
    <row r="28" spans="1:14" s="8" customFormat="1" ht="33.75" customHeight="1" x14ac:dyDescent="0.45">
      <c r="A28" s="9">
        <v>20</v>
      </c>
      <c r="B28" s="10" t="s">
        <v>275</v>
      </c>
      <c r="C28" s="11" t="s">
        <v>274</v>
      </c>
      <c r="D28" s="11" t="s">
        <v>112</v>
      </c>
      <c r="E28" s="11" t="s">
        <v>19</v>
      </c>
      <c r="F28" s="11" t="s">
        <v>330</v>
      </c>
      <c r="G28" s="13">
        <v>35000</v>
      </c>
      <c r="H28" s="13">
        <v>0</v>
      </c>
      <c r="I28" s="13" t="s">
        <v>276</v>
      </c>
      <c r="J28" s="13">
        <v>1004.5</v>
      </c>
      <c r="K28" s="13">
        <v>1064</v>
      </c>
      <c r="L28" s="13">
        <v>0</v>
      </c>
      <c r="M28" s="13">
        <v>2093.5</v>
      </c>
      <c r="N28" s="77">
        <f>+G28-M28</f>
        <v>32906.5</v>
      </c>
    </row>
    <row r="29" spans="1:14" s="8" customFormat="1" ht="33.75" customHeight="1" x14ac:dyDescent="0.45">
      <c r="A29" s="9">
        <v>21</v>
      </c>
      <c r="B29" s="10" t="s">
        <v>277</v>
      </c>
      <c r="C29" s="11" t="s">
        <v>274</v>
      </c>
      <c r="D29" s="11" t="s">
        <v>168</v>
      </c>
      <c r="E29" s="11" t="s">
        <v>19</v>
      </c>
      <c r="F29" s="11" t="s">
        <v>330</v>
      </c>
      <c r="G29" s="13" t="s">
        <v>278</v>
      </c>
      <c r="H29" s="13">
        <v>0</v>
      </c>
      <c r="I29" s="13">
        <v>25</v>
      </c>
      <c r="J29" s="13">
        <v>1004.5</v>
      </c>
      <c r="K29" s="13">
        <v>1064</v>
      </c>
      <c r="L29" s="13">
        <v>0</v>
      </c>
      <c r="M29" s="13">
        <v>2093.5</v>
      </c>
      <c r="N29" s="77">
        <v>32906.5</v>
      </c>
    </row>
    <row r="30" spans="1:14" s="8" customFormat="1" ht="33.75" customHeight="1" x14ac:dyDescent="0.45">
      <c r="A30" s="9">
        <v>22</v>
      </c>
      <c r="B30" s="10" t="s">
        <v>279</v>
      </c>
      <c r="C30" s="11" t="s">
        <v>274</v>
      </c>
      <c r="D30" s="11" t="s">
        <v>112</v>
      </c>
      <c r="E30" s="11" t="s">
        <v>19</v>
      </c>
      <c r="F30" s="11" t="s">
        <v>329</v>
      </c>
      <c r="G30" s="13" t="s">
        <v>278</v>
      </c>
      <c r="H30" s="13">
        <v>0</v>
      </c>
      <c r="I30" s="13">
        <v>25</v>
      </c>
      <c r="J30" s="13" t="s">
        <v>280</v>
      </c>
      <c r="K30" s="13">
        <v>1064</v>
      </c>
      <c r="L30" s="13">
        <v>0</v>
      </c>
      <c r="M30" s="13">
        <v>2093.5</v>
      </c>
      <c r="N30" s="77">
        <v>32906.5</v>
      </c>
    </row>
    <row r="31" spans="1:14" s="8" customFormat="1" ht="33.75" customHeight="1" x14ac:dyDescent="0.45">
      <c r="A31" s="9">
        <v>23</v>
      </c>
      <c r="B31" s="10" t="s">
        <v>281</v>
      </c>
      <c r="C31" s="11" t="s">
        <v>274</v>
      </c>
      <c r="D31" s="11" t="s">
        <v>112</v>
      </c>
      <c r="E31" s="11" t="s">
        <v>19</v>
      </c>
      <c r="F31" s="11" t="s">
        <v>329</v>
      </c>
      <c r="G31" s="13" t="s">
        <v>278</v>
      </c>
      <c r="H31" s="13">
        <v>0</v>
      </c>
      <c r="I31" s="13">
        <v>25</v>
      </c>
      <c r="J31" s="13" t="s">
        <v>280</v>
      </c>
      <c r="K31" s="13">
        <v>1064</v>
      </c>
      <c r="L31" s="13">
        <v>0</v>
      </c>
      <c r="M31" s="13">
        <v>2093.5</v>
      </c>
      <c r="N31" s="77">
        <v>32906.5</v>
      </c>
    </row>
    <row r="32" spans="1:14" s="8" customFormat="1" ht="33.75" customHeight="1" x14ac:dyDescent="0.45">
      <c r="A32" s="9">
        <v>24</v>
      </c>
      <c r="B32" s="10" t="s">
        <v>282</v>
      </c>
      <c r="C32" s="11" t="s">
        <v>109</v>
      </c>
      <c r="D32" s="11" t="s">
        <v>112</v>
      </c>
      <c r="E32" s="11" t="s">
        <v>19</v>
      </c>
      <c r="F32" s="11" t="s">
        <v>330</v>
      </c>
      <c r="G32" s="13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2345.12</v>
      </c>
      <c r="M32" s="13">
        <f>+H32+I32+J32+K32+L32</f>
        <v>4438.62</v>
      </c>
      <c r="N32" s="77">
        <f>+G32-M32</f>
        <v>30561.38</v>
      </c>
    </row>
    <row r="33" spans="1:14" s="8" customFormat="1" ht="33.75" customHeight="1" x14ac:dyDescent="0.45">
      <c r="A33" s="9">
        <v>25</v>
      </c>
      <c r="B33" s="10" t="s">
        <v>251</v>
      </c>
      <c r="C33" s="11" t="s">
        <v>109</v>
      </c>
      <c r="D33" s="11" t="s">
        <v>112</v>
      </c>
      <c r="E33" s="11" t="s">
        <v>19</v>
      </c>
      <c r="F33" s="11" t="s">
        <v>330</v>
      </c>
      <c r="G33" s="13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1190.24</v>
      </c>
      <c r="M33" s="13">
        <f>+H33+I33+J33+K33+L33</f>
        <v>3283.74</v>
      </c>
      <c r="N33" s="77">
        <f>+G33-M33</f>
        <v>31716.260000000002</v>
      </c>
    </row>
    <row r="34" spans="1:14" s="8" customFormat="1" ht="33.75" customHeight="1" x14ac:dyDescent="0.45">
      <c r="A34" s="9">
        <v>26</v>
      </c>
      <c r="B34" s="10" t="s">
        <v>250</v>
      </c>
      <c r="C34" s="11" t="s">
        <v>109</v>
      </c>
      <c r="D34" s="11" t="s">
        <v>112</v>
      </c>
      <c r="E34" s="11" t="s">
        <v>40</v>
      </c>
      <c r="F34" s="11" t="s">
        <v>330</v>
      </c>
      <c r="G34" s="13">
        <v>31000</v>
      </c>
      <c r="H34" s="13">
        <v>0</v>
      </c>
      <c r="I34" s="13">
        <v>25</v>
      </c>
      <c r="J34" s="13">
        <v>889.7</v>
      </c>
      <c r="K34" s="13">
        <v>942.4</v>
      </c>
      <c r="L34" s="13">
        <v>2414.13</v>
      </c>
      <c r="M34" s="13">
        <f>+H34+I34+J34+K34+L34</f>
        <v>4271.2299999999996</v>
      </c>
      <c r="N34" s="77">
        <f>+G34-M34</f>
        <v>26728.77</v>
      </c>
    </row>
    <row r="35" spans="1:14" s="8" customFormat="1" ht="33.75" customHeight="1" x14ac:dyDescent="0.45">
      <c r="A35" s="9">
        <v>27</v>
      </c>
      <c r="B35" s="10" t="s">
        <v>290</v>
      </c>
      <c r="C35" s="11" t="s">
        <v>291</v>
      </c>
      <c r="D35" s="11" t="s">
        <v>112</v>
      </c>
      <c r="E35" s="11" t="s">
        <v>40</v>
      </c>
      <c r="F35" s="11" t="s">
        <v>330</v>
      </c>
      <c r="G35" s="13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350</v>
      </c>
      <c r="M35" s="13">
        <f>+H35+I35+J35+K35+L35</f>
        <v>2443.5</v>
      </c>
      <c r="N35" s="77">
        <f>+G35-M35</f>
        <v>32556.5</v>
      </c>
    </row>
    <row r="36" spans="1:14" s="8" customFormat="1" ht="33.75" customHeight="1" x14ac:dyDescent="0.45">
      <c r="A36" s="9">
        <v>28</v>
      </c>
      <c r="B36" s="10" t="s">
        <v>283</v>
      </c>
      <c r="C36" s="11" t="s">
        <v>261</v>
      </c>
      <c r="D36" s="11" t="s">
        <v>112</v>
      </c>
      <c r="E36" s="11" t="s">
        <v>19</v>
      </c>
      <c r="F36" s="11" t="s">
        <v>330</v>
      </c>
      <c r="G36" s="13">
        <v>31000</v>
      </c>
      <c r="H36" s="13">
        <v>0</v>
      </c>
      <c r="I36" s="13">
        <v>25</v>
      </c>
      <c r="J36" s="13">
        <v>889.7</v>
      </c>
      <c r="K36" s="13">
        <v>942.4</v>
      </c>
      <c r="L36" s="13">
        <v>0</v>
      </c>
      <c r="M36" s="13">
        <f>+H36+I36+J36+K36+L36</f>
        <v>1857.1</v>
      </c>
      <c r="N36" s="77">
        <f>+G36-M36</f>
        <v>29142.9</v>
      </c>
    </row>
    <row r="37" spans="1:14" s="8" customFormat="1" ht="33.75" customHeight="1" x14ac:dyDescent="0.45">
      <c r="A37" s="9">
        <v>29</v>
      </c>
      <c r="B37" s="10" t="s">
        <v>270</v>
      </c>
      <c r="C37" s="11" t="s">
        <v>261</v>
      </c>
      <c r="D37" s="11" t="s">
        <v>112</v>
      </c>
      <c r="E37" s="11" t="s">
        <v>19</v>
      </c>
      <c r="F37" s="11" t="s">
        <v>330</v>
      </c>
      <c r="G37" s="13">
        <v>26250</v>
      </c>
      <c r="H37" s="13">
        <v>0</v>
      </c>
      <c r="I37" s="13">
        <v>25</v>
      </c>
      <c r="J37" s="13">
        <v>753.38</v>
      </c>
      <c r="K37" s="13">
        <v>798</v>
      </c>
      <c r="L37" s="13">
        <v>0</v>
      </c>
      <c r="M37" s="13">
        <f>+H37+I37+J37+K37+L37</f>
        <v>1576.38</v>
      </c>
      <c r="N37" s="77">
        <f>+G37-M37</f>
        <v>24673.62</v>
      </c>
    </row>
    <row r="38" spans="1:14" s="8" customFormat="1" ht="33.75" customHeight="1" x14ac:dyDescent="0.45">
      <c r="A38" s="9">
        <v>30</v>
      </c>
      <c r="B38" s="10" t="s">
        <v>264</v>
      </c>
      <c r="C38" s="11" t="s">
        <v>265</v>
      </c>
      <c r="D38" s="11" t="s">
        <v>112</v>
      </c>
      <c r="E38" s="11" t="s">
        <v>19</v>
      </c>
      <c r="F38" s="11" t="s">
        <v>329</v>
      </c>
      <c r="G38" s="13">
        <v>13325.4</v>
      </c>
      <c r="H38" s="13">
        <v>0</v>
      </c>
      <c r="I38" s="13">
        <v>25</v>
      </c>
      <c r="J38" s="13">
        <v>382.44</v>
      </c>
      <c r="K38" s="13">
        <v>405.09</v>
      </c>
      <c r="L38" s="13">
        <v>1190.24</v>
      </c>
      <c r="M38" s="13">
        <f>+H38+I38+J38+K38+L38</f>
        <v>2002.77</v>
      </c>
      <c r="N38" s="77">
        <f>+G38-M38</f>
        <v>11322.63</v>
      </c>
    </row>
    <row r="39" spans="1:14" ht="29.1" customHeight="1" x14ac:dyDescent="0.45">
      <c r="A39" s="9">
        <v>31</v>
      </c>
      <c r="B39" s="14" t="s">
        <v>244</v>
      </c>
      <c r="C39" s="11" t="s">
        <v>245</v>
      </c>
      <c r="D39" s="11" t="s">
        <v>89</v>
      </c>
      <c r="E39" s="11" t="s">
        <v>40</v>
      </c>
      <c r="F39" s="11" t="s">
        <v>330</v>
      </c>
      <c r="G39" s="13">
        <v>31500</v>
      </c>
      <c r="H39" s="13">
        <v>0</v>
      </c>
      <c r="I39" s="13">
        <v>25</v>
      </c>
      <c r="J39" s="13">
        <v>904.05</v>
      </c>
      <c r="K39" s="13">
        <v>957.6</v>
      </c>
      <c r="L39" s="13">
        <v>1155</v>
      </c>
      <c r="M39" s="13">
        <f t="shared" ref="M39:M40" si="0">+H39+I39+J39+K39+L39</f>
        <v>3041.65</v>
      </c>
      <c r="N39" s="77">
        <f t="shared" ref="N39:N40" si="1">+G39-M39</f>
        <v>28458.35</v>
      </c>
    </row>
    <row r="40" spans="1:14" ht="29.1" customHeight="1" x14ac:dyDescent="0.45">
      <c r="A40" s="9">
        <v>32</v>
      </c>
      <c r="B40" s="10" t="s">
        <v>249</v>
      </c>
      <c r="C40" s="11" t="s">
        <v>96</v>
      </c>
      <c r="D40" s="11" t="s">
        <v>160</v>
      </c>
      <c r="E40" s="11" t="s">
        <v>19</v>
      </c>
      <c r="F40" s="11" t="s">
        <v>330</v>
      </c>
      <c r="G40" s="13">
        <v>17710</v>
      </c>
      <c r="H40" s="13">
        <v>0</v>
      </c>
      <c r="I40" s="13">
        <v>25</v>
      </c>
      <c r="J40" s="13">
        <v>508.28</v>
      </c>
      <c r="K40" s="13">
        <v>538.38</v>
      </c>
      <c r="L40" s="13">
        <v>0</v>
      </c>
      <c r="M40" s="13">
        <f t="shared" si="0"/>
        <v>1071.6599999999999</v>
      </c>
      <c r="N40" s="77">
        <f t="shared" si="1"/>
        <v>16638.34</v>
      </c>
    </row>
    <row r="41" spans="1:14" ht="29.1" customHeight="1" x14ac:dyDescent="0.45">
      <c r="A41" s="71" t="s">
        <v>334</v>
      </c>
      <c r="B41" s="72"/>
      <c r="C41" s="72"/>
      <c r="D41" s="72"/>
      <c r="E41" s="72"/>
      <c r="F41" s="73"/>
      <c r="G41" s="17">
        <f>SUM(G9:G40)</f>
        <v>1108245</v>
      </c>
      <c r="H41" s="18">
        <f>SUM(H9:H40)</f>
        <v>21614.05000000001</v>
      </c>
      <c r="I41" s="18">
        <f>SUM(I9:I40)</f>
        <v>775</v>
      </c>
      <c r="J41" s="18">
        <f>SUM(J9:J40)</f>
        <v>32811.14</v>
      </c>
      <c r="K41" s="18">
        <f>SUM(K9:K40)</f>
        <v>36882.639999999992</v>
      </c>
      <c r="L41" s="18">
        <f>SUM(L9:L40)</f>
        <v>76103.670000000013</v>
      </c>
      <c r="M41" s="18">
        <f>SUM(M9:M40)</f>
        <v>170220.49999999997</v>
      </c>
      <c r="N41" s="18">
        <f>SUM(N9:N40)</f>
        <v>1043024.4999999999</v>
      </c>
    </row>
    <row r="42" spans="1:14" ht="30.95" customHeight="1" x14ac:dyDescent="0.4">
      <c r="A42" s="16"/>
      <c r="B42" s="34"/>
      <c r="C42" s="34"/>
      <c r="D42" s="34"/>
      <c r="E42" s="34"/>
      <c r="F42" s="34"/>
      <c r="G42" s="35"/>
      <c r="H42" s="27"/>
      <c r="I42" s="27"/>
      <c r="J42" s="27"/>
      <c r="K42" s="27"/>
      <c r="L42" s="27"/>
      <c r="M42" s="27"/>
      <c r="N42" s="27"/>
    </row>
    <row r="43" spans="1:14" ht="30.95" customHeight="1" x14ac:dyDescent="0.4">
      <c r="A43" s="16"/>
      <c r="B43" s="34"/>
      <c r="C43" s="34"/>
      <c r="D43" s="34"/>
      <c r="E43" s="34"/>
      <c r="F43" s="34"/>
      <c r="G43" s="35"/>
      <c r="H43" s="27"/>
      <c r="I43" s="27"/>
      <c r="J43" s="27"/>
      <c r="K43" s="27"/>
      <c r="L43" s="27"/>
      <c r="M43" s="27"/>
      <c r="N43" s="67"/>
    </row>
    <row r="44" spans="1:14" ht="30.95" customHeight="1" x14ac:dyDescent="0.4">
      <c r="A44" s="16"/>
      <c r="B44" s="34"/>
      <c r="C44" s="34"/>
      <c r="D44" s="34"/>
      <c r="E44" s="34"/>
      <c r="F44" s="34"/>
      <c r="G44" s="35"/>
      <c r="H44" s="27"/>
      <c r="I44" s="27"/>
      <c r="J44" s="27"/>
      <c r="K44" s="27"/>
      <c r="L44" s="27"/>
      <c r="M44" s="27"/>
      <c r="N44" s="27"/>
    </row>
    <row r="45" spans="1:14" ht="30.95" customHeight="1" x14ac:dyDescent="0.4">
      <c r="A45" s="16"/>
      <c r="B45" s="34"/>
      <c r="C45" s="34"/>
      <c r="D45" s="34"/>
      <c r="E45" s="34"/>
      <c r="F45" s="34"/>
      <c r="G45" s="35"/>
      <c r="H45" s="27"/>
      <c r="I45" s="27"/>
      <c r="J45" s="27"/>
      <c r="K45" s="27"/>
      <c r="L45" s="27"/>
      <c r="M45" s="27"/>
      <c r="N45" s="27"/>
    </row>
    <row r="46" spans="1:14" ht="30.95" customHeight="1" x14ac:dyDescent="0.4">
      <c r="A46" s="16"/>
      <c r="B46" s="34"/>
      <c r="C46" s="34"/>
      <c r="D46" s="34"/>
      <c r="E46" s="34"/>
      <c r="F46" s="34"/>
      <c r="G46" s="35"/>
      <c r="H46" s="27"/>
      <c r="I46" s="27"/>
      <c r="J46" s="27"/>
      <c r="K46" s="27"/>
      <c r="L46" s="27"/>
      <c r="M46" s="27"/>
      <c r="N46" s="27"/>
    </row>
    <row r="47" spans="1:14" ht="30.95" customHeight="1" x14ac:dyDescent="0.4">
      <c r="A47" s="16"/>
      <c r="B47" s="34"/>
      <c r="C47" s="34"/>
      <c r="D47" s="34"/>
      <c r="E47" s="34"/>
      <c r="F47" s="34"/>
      <c r="G47" s="35"/>
      <c r="H47" s="27"/>
      <c r="I47" s="27"/>
      <c r="J47" s="27"/>
      <c r="K47" s="27"/>
      <c r="L47" s="27"/>
      <c r="M47" s="27"/>
      <c r="N47" s="27"/>
    </row>
    <row r="48" spans="1:14" ht="30.95" customHeight="1" x14ac:dyDescent="0.45">
      <c r="A48" s="22"/>
      <c r="C48" s="23"/>
      <c r="D48" s="19"/>
      <c r="E48" s="19"/>
      <c r="F48" s="19"/>
      <c r="G48" s="24"/>
      <c r="H48" s="25"/>
      <c r="I48" s="25"/>
      <c r="J48" s="25"/>
      <c r="K48" s="26"/>
      <c r="L48" s="26"/>
      <c r="M48" s="26"/>
      <c r="N48" s="27"/>
    </row>
    <row r="49" spans="1:17" ht="30.95" customHeight="1" x14ac:dyDescent="0.45">
      <c r="A49" s="22"/>
      <c r="C49" s="19" t="s">
        <v>182</v>
      </c>
      <c r="D49" s="19"/>
      <c r="E49" s="19"/>
      <c r="F49" s="19"/>
      <c r="G49" s="24"/>
      <c r="H49" s="24" t="s">
        <v>183</v>
      </c>
      <c r="I49" s="24"/>
      <c r="J49" s="24"/>
      <c r="K49" s="28"/>
      <c r="L49" s="26"/>
      <c r="M49" s="26"/>
      <c r="N49" s="27"/>
    </row>
    <row r="50" spans="1:17" ht="30.95" customHeight="1" x14ac:dyDescent="0.45">
      <c r="A50" s="22"/>
      <c r="C50" s="19" t="s">
        <v>335</v>
      </c>
      <c r="D50" s="19"/>
      <c r="E50" s="19"/>
      <c r="F50" s="19"/>
      <c r="G50" s="24"/>
      <c r="H50" s="24" t="s">
        <v>184</v>
      </c>
      <c r="I50" s="24"/>
      <c r="J50" s="28"/>
      <c r="K50" s="24"/>
      <c r="L50" s="26"/>
      <c r="M50" s="26"/>
      <c r="N50" s="27"/>
    </row>
    <row r="51" spans="1:17" ht="30.95" customHeight="1" x14ac:dyDescent="0.45">
      <c r="A51" s="22"/>
      <c r="B51" s="19"/>
      <c r="C51" s="19"/>
      <c r="D51" s="19" t="s">
        <v>241</v>
      </c>
      <c r="E51" s="19"/>
      <c r="F51" s="19"/>
      <c r="G51" s="24"/>
      <c r="H51" s="24"/>
      <c r="I51" s="24"/>
      <c r="J51" s="24"/>
      <c r="K51" s="26"/>
      <c r="L51" s="26"/>
      <c r="M51" s="26"/>
      <c r="N51" s="27"/>
    </row>
    <row r="52" spans="1:17" ht="30.95" customHeight="1" x14ac:dyDescent="0.45">
      <c r="A52" s="22"/>
      <c r="B52" s="19"/>
      <c r="C52" s="19"/>
      <c r="D52" s="19"/>
      <c r="E52" s="19"/>
      <c r="F52" s="19"/>
      <c r="G52" s="24"/>
      <c r="H52" s="26"/>
      <c r="I52" s="26"/>
      <c r="J52" s="26"/>
      <c r="K52" s="26"/>
      <c r="L52" s="26"/>
      <c r="M52" s="26"/>
      <c r="N52" s="27"/>
    </row>
    <row r="53" spans="1:17" ht="30.95" customHeight="1" x14ac:dyDescent="0.45">
      <c r="A53" s="22"/>
      <c r="B53" s="19"/>
      <c r="C53" s="19"/>
      <c r="D53" s="19"/>
      <c r="E53" s="19"/>
      <c r="F53" s="19"/>
      <c r="G53" s="24"/>
      <c r="H53" s="26"/>
      <c r="I53" s="26"/>
      <c r="J53" s="26"/>
      <c r="K53" s="26"/>
      <c r="L53" s="26"/>
      <c r="M53" s="26"/>
      <c r="N53" s="27"/>
    </row>
    <row r="54" spans="1:17" ht="30.95" customHeight="1" x14ac:dyDescent="0.4">
      <c r="A54" s="16"/>
      <c r="B54" s="34"/>
      <c r="C54" s="34"/>
      <c r="D54" s="34"/>
      <c r="E54" s="34"/>
      <c r="F54" s="34"/>
      <c r="G54" s="35"/>
      <c r="H54" s="27"/>
      <c r="I54" s="27"/>
      <c r="J54" s="27"/>
      <c r="K54" s="27"/>
      <c r="L54" s="27"/>
      <c r="M54" s="27"/>
      <c r="N54" s="27"/>
    </row>
    <row r="55" spans="1:17" ht="30.95" customHeight="1" x14ac:dyDescent="0.4">
      <c r="A55" s="16"/>
      <c r="B55" s="34"/>
      <c r="C55" s="34"/>
      <c r="D55" s="34"/>
      <c r="E55" s="34"/>
      <c r="F55" s="34"/>
      <c r="G55" s="35"/>
      <c r="H55" s="27"/>
      <c r="I55" s="27"/>
      <c r="J55" s="27"/>
      <c r="K55" s="27"/>
      <c r="L55" s="27"/>
      <c r="M55" s="27"/>
      <c r="N55" s="27"/>
    </row>
    <row r="56" spans="1:17" ht="33" customHeight="1" x14ac:dyDescent="0.45">
      <c r="A56" s="36"/>
      <c r="B56" s="37"/>
      <c r="C56" s="37"/>
      <c r="D56" s="37"/>
      <c r="E56" s="37"/>
      <c r="F56" s="37"/>
      <c r="G56" s="36"/>
      <c r="H56" s="36"/>
      <c r="I56" s="36"/>
      <c r="J56" s="36"/>
      <c r="K56" s="36"/>
      <c r="L56" s="37"/>
      <c r="M56" s="37"/>
      <c r="N56" s="37"/>
    </row>
    <row r="57" spans="1:17" ht="30.95" customHeight="1" x14ac:dyDescent="0.45">
      <c r="A57" s="38"/>
      <c r="B57" s="39"/>
      <c r="C57" s="39"/>
      <c r="D57" s="39"/>
      <c r="E57" s="39"/>
      <c r="F57" s="39"/>
      <c r="G57" s="38"/>
      <c r="H57" s="38"/>
      <c r="I57" s="38"/>
      <c r="J57" s="38"/>
      <c r="K57" s="38"/>
      <c r="L57" s="39"/>
      <c r="M57" s="39"/>
      <c r="N57" s="39"/>
    </row>
    <row r="58" spans="1:17" ht="28.5" x14ac:dyDescent="0.45">
      <c r="A58" s="38"/>
      <c r="B58" s="39"/>
      <c r="C58" s="39"/>
      <c r="D58" s="39"/>
      <c r="E58" s="39"/>
      <c r="F58" s="39"/>
      <c r="G58" s="38"/>
      <c r="H58" s="38"/>
      <c r="I58" s="38"/>
      <c r="J58" s="38"/>
      <c r="K58" s="38"/>
      <c r="L58" s="39"/>
      <c r="M58" s="39"/>
      <c r="N58" s="39"/>
      <c r="O58" s="29"/>
      <c r="P58" s="29"/>
      <c r="Q58" s="29"/>
    </row>
    <row r="59" spans="1:17" ht="15.75" x14ac:dyDescent="0.25">
      <c r="O59" s="29"/>
      <c r="P59" s="29"/>
      <c r="Q59" s="29"/>
    </row>
  </sheetData>
  <mergeCells count="4">
    <mergeCell ref="A4:N4"/>
    <mergeCell ref="A6:N6"/>
    <mergeCell ref="B5:N5"/>
    <mergeCell ref="A41:F41"/>
  </mergeCells>
  <pageMargins left="0.23611111111111099" right="0.23611111111111099" top="0.74791666666666701" bottom="0.74791666666666701" header="0.51180555555555496" footer="0.51180555555555496"/>
  <pageSetup paperSize="5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1"/>
  <sheetViews>
    <sheetView view="pageBreakPreview" zoomScale="57" zoomScaleNormal="100" zoomScaleSheetLayoutView="57" zoomScalePageLayoutView="39" workbookViewId="0">
      <selection activeCell="E17" sqref="E17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35.8554687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0.140625" customWidth="1"/>
    <col min="14" max="14" width="22.140625" customWidth="1"/>
  </cols>
  <sheetData>
    <row r="1" spans="1:18" s="1" customFormat="1" ht="27" x14ac:dyDescent="0.5"/>
    <row r="2" spans="1:18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s="1" customFormat="1" ht="27" x14ac:dyDescent="0.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8" s="1" customFormat="1" ht="27" x14ac:dyDescent="0.5">
      <c r="A5" s="30"/>
      <c r="B5" s="30"/>
      <c r="C5" s="30"/>
      <c r="D5" s="31" t="s">
        <v>325</v>
      </c>
      <c r="E5" s="31"/>
      <c r="F5" s="31"/>
      <c r="G5" s="3"/>
      <c r="H5" s="3"/>
      <c r="I5" s="3"/>
      <c r="J5" s="3"/>
      <c r="K5" s="3"/>
      <c r="L5" s="3"/>
      <c r="M5" s="3"/>
      <c r="N5" s="3"/>
      <c r="O5" s="3"/>
    </row>
    <row r="6" spans="1:18" s="1" customFormat="1" ht="27" x14ac:dyDescent="0.5">
      <c r="A6" s="70" t="s">
        <v>292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3"/>
      <c r="Q6" s="3"/>
      <c r="R6" s="3"/>
    </row>
    <row r="7" spans="1:18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8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328</v>
      </c>
      <c r="G8" s="7" t="s">
        <v>333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  <c r="O8" s="8"/>
    </row>
    <row r="9" spans="1:18" s="8" customFormat="1" ht="45" customHeight="1" x14ac:dyDescent="0.45">
      <c r="A9" s="9">
        <v>1</v>
      </c>
      <c r="B9" s="11" t="s">
        <v>296</v>
      </c>
      <c r="C9" s="11" t="s">
        <v>140</v>
      </c>
      <c r="D9" s="11" t="s">
        <v>297</v>
      </c>
      <c r="E9" s="32" t="s">
        <v>294</v>
      </c>
      <c r="F9" s="11" t="s">
        <v>330</v>
      </c>
      <c r="G9" s="13">
        <v>25665.41</v>
      </c>
      <c r="H9" s="41">
        <v>0</v>
      </c>
      <c r="I9" s="41">
        <v>25</v>
      </c>
      <c r="J9" s="41">
        <v>736.6</v>
      </c>
      <c r="K9" s="41">
        <v>780.23</v>
      </c>
      <c r="L9" s="41">
        <v>0</v>
      </c>
      <c r="M9" s="40">
        <f>+H9+I9+J9+K9+L9</f>
        <v>1541.83</v>
      </c>
      <c r="N9" s="40">
        <f>+G9-M9</f>
        <v>24123.58</v>
      </c>
      <c r="O9" s="4"/>
    </row>
    <row r="10" spans="1:18" s="8" customFormat="1" ht="45" customHeight="1" x14ac:dyDescent="0.45">
      <c r="A10" s="9">
        <v>2</v>
      </c>
      <c r="B10" s="15" t="s">
        <v>293</v>
      </c>
      <c r="C10" s="15" t="s">
        <v>140</v>
      </c>
      <c r="D10" s="15" t="s">
        <v>192</v>
      </c>
      <c r="E10" s="15" t="s">
        <v>294</v>
      </c>
      <c r="F10" s="11" t="s">
        <v>329</v>
      </c>
      <c r="G10" s="40">
        <v>10000</v>
      </c>
      <c r="H10" s="40">
        <v>0</v>
      </c>
      <c r="I10" s="40">
        <v>25</v>
      </c>
      <c r="J10" s="40">
        <v>287</v>
      </c>
      <c r="K10" s="40">
        <v>304</v>
      </c>
      <c r="L10" s="40">
        <v>0</v>
      </c>
      <c r="M10" s="40">
        <f>+H10+I10+J10+K10+L10</f>
        <v>616</v>
      </c>
      <c r="N10" s="40">
        <f>+G10-M10</f>
        <v>9384</v>
      </c>
      <c r="O10" s="4"/>
    </row>
    <row r="11" spans="1:18" s="4" customFormat="1" ht="45" customHeight="1" x14ac:dyDescent="0.45">
      <c r="A11" s="9">
        <v>3</v>
      </c>
      <c r="B11" s="15" t="s">
        <v>295</v>
      </c>
      <c r="C11" s="15" t="s">
        <v>140</v>
      </c>
      <c r="D11" s="15" t="s">
        <v>192</v>
      </c>
      <c r="E11" s="15" t="s">
        <v>294</v>
      </c>
      <c r="F11" s="11" t="s">
        <v>329</v>
      </c>
      <c r="G11" s="40">
        <v>10000</v>
      </c>
      <c r="H11" s="40">
        <v>0</v>
      </c>
      <c r="I11" s="40">
        <v>25</v>
      </c>
      <c r="J11" s="40">
        <v>287</v>
      </c>
      <c r="K11" s="40">
        <v>304</v>
      </c>
      <c r="L11" s="40">
        <v>0</v>
      </c>
      <c r="M11" s="40">
        <f>+H11+I11+J11+K11+L11</f>
        <v>616</v>
      </c>
      <c r="N11" s="40">
        <f>+G11-M11</f>
        <v>9384</v>
      </c>
    </row>
    <row r="12" spans="1:18" ht="45" customHeight="1" x14ac:dyDescent="0.45">
      <c r="A12" s="33"/>
      <c r="B12" s="11"/>
      <c r="C12" s="11"/>
      <c r="D12" s="11"/>
      <c r="E12" s="11"/>
      <c r="F12" s="11"/>
      <c r="G12" s="13"/>
      <c r="H12" s="13"/>
      <c r="I12" s="13"/>
      <c r="J12" s="13"/>
      <c r="K12" s="13"/>
      <c r="L12" s="13"/>
      <c r="M12" s="40"/>
      <c r="N12" s="13"/>
    </row>
    <row r="13" spans="1:18" ht="45" customHeight="1" x14ac:dyDescent="0.45">
      <c r="A13" s="33"/>
      <c r="B13" s="11"/>
      <c r="C13" s="11"/>
      <c r="D13" s="11"/>
      <c r="E13" s="11"/>
      <c r="F13" s="11"/>
      <c r="G13" s="13"/>
      <c r="H13" s="13"/>
      <c r="I13" s="13"/>
      <c r="J13" s="13"/>
      <c r="K13" s="13"/>
      <c r="L13" s="13"/>
      <c r="M13" s="40"/>
      <c r="N13" s="13"/>
    </row>
    <row r="14" spans="1:18" ht="45" customHeight="1" x14ac:dyDescent="0.45">
      <c r="A14" s="71" t="s">
        <v>334</v>
      </c>
      <c r="B14" s="72"/>
      <c r="C14" s="72"/>
      <c r="D14" s="72"/>
      <c r="E14" s="72"/>
      <c r="F14" s="73"/>
      <c r="G14" s="17">
        <f>SUM(G10:G11)</f>
        <v>20000</v>
      </c>
      <c r="H14" s="18">
        <f>SUM(H10:H11)</f>
        <v>0</v>
      </c>
      <c r="I14" s="18">
        <f>SUM(I10:I11)</f>
        <v>50</v>
      </c>
      <c r="J14" s="18">
        <f>SUM(J10:J11)</f>
        <v>574</v>
      </c>
      <c r="K14" s="18">
        <f>SUM(K10:K11)</f>
        <v>608</v>
      </c>
      <c r="L14" s="18">
        <f>SUM(L10:L11)</f>
        <v>0</v>
      </c>
      <c r="M14" s="18">
        <f>SUM(M10:M11)</f>
        <v>1232</v>
      </c>
      <c r="N14" s="18">
        <f>SUM(N9:N13)</f>
        <v>42891.58</v>
      </c>
    </row>
    <row r="15" spans="1:18" ht="45" customHeight="1" x14ac:dyDescent="0.4">
      <c r="A15" s="16"/>
      <c r="B15" s="34"/>
      <c r="C15" s="34"/>
      <c r="D15" s="34"/>
      <c r="E15" s="34"/>
      <c r="F15" s="34"/>
      <c r="G15" s="35"/>
      <c r="H15" s="27"/>
      <c r="I15" s="27"/>
      <c r="J15" s="27"/>
      <c r="K15" s="27"/>
      <c r="L15" s="27"/>
      <c r="M15" s="27"/>
      <c r="N15" s="27"/>
    </row>
    <row r="16" spans="1:18" ht="30.95" customHeight="1" x14ac:dyDescent="0.4">
      <c r="A16" s="16"/>
      <c r="B16" s="34"/>
      <c r="C16" s="34"/>
      <c r="D16" s="34"/>
      <c r="E16" s="34"/>
      <c r="F16" s="34"/>
      <c r="G16" s="35"/>
      <c r="H16" s="27"/>
      <c r="I16" s="27"/>
      <c r="J16" s="27"/>
      <c r="K16" s="27"/>
      <c r="L16" s="27"/>
      <c r="M16" s="27"/>
      <c r="N16" s="27"/>
    </row>
    <row r="17" spans="1:18" ht="30.95" customHeight="1" x14ac:dyDescent="0.4">
      <c r="A17" s="16"/>
      <c r="B17" s="34"/>
      <c r="C17" s="34"/>
      <c r="D17" s="34"/>
      <c r="E17" s="34"/>
      <c r="F17" s="34"/>
      <c r="G17" s="35"/>
      <c r="H17" s="27"/>
      <c r="I17" s="27"/>
      <c r="J17" s="27"/>
      <c r="K17" s="27"/>
      <c r="L17" s="27"/>
      <c r="M17" s="27"/>
      <c r="N17" s="27"/>
    </row>
    <row r="18" spans="1:18" ht="30.95" customHeight="1" x14ac:dyDescent="0.4">
      <c r="A18" s="16"/>
      <c r="B18" s="34"/>
      <c r="C18" s="34"/>
      <c r="D18" s="34"/>
      <c r="E18" s="34"/>
      <c r="F18" s="34"/>
      <c r="G18" s="35"/>
      <c r="H18" s="27"/>
      <c r="I18" s="27"/>
      <c r="J18" s="27"/>
      <c r="K18" s="27"/>
      <c r="L18" s="27"/>
      <c r="M18" s="27"/>
      <c r="N18" s="27"/>
    </row>
    <row r="19" spans="1:18" ht="30.95" customHeight="1" x14ac:dyDescent="0.4">
      <c r="A19" s="16"/>
      <c r="B19" s="34"/>
      <c r="C19" s="34"/>
      <c r="D19" s="34"/>
      <c r="E19" s="34"/>
      <c r="F19" s="34"/>
      <c r="G19" s="35"/>
      <c r="H19" s="27"/>
      <c r="I19" s="27"/>
      <c r="J19" s="27"/>
      <c r="K19" s="27"/>
      <c r="L19" s="27"/>
      <c r="M19" s="27"/>
      <c r="N19" s="27"/>
    </row>
    <row r="20" spans="1:18" ht="30.95" customHeight="1" x14ac:dyDescent="0.4">
      <c r="A20" s="16"/>
      <c r="B20" s="34"/>
      <c r="C20" s="34"/>
      <c r="D20" s="34"/>
      <c r="E20" s="34"/>
      <c r="F20" s="34"/>
      <c r="G20" s="35"/>
      <c r="H20" s="27"/>
      <c r="I20" s="27"/>
      <c r="J20" s="27"/>
      <c r="K20" s="27"/>
      <c r="L20" s="27"/>
      <c r="M20" s="27"/>
      <c r="N20" s="27"/>
    </row>
    <row r="21" spans="1:18" ht="30.95" customHeight="1" x14ac:dyDescent="0.45">
      <c r="A21" s="22"/>
      <c r="B21" s="23"/>
      <c r="C21" s="19"/>
      <c r="D21" s="19"/>
      <c r="E21" s="19"/>
      <c r="F21" s="19"/>
      <c r="G21" s="24"/>
      <c r="H21" s="25"/>
      <c r="I21" s="25"/>
      <c r="J21" s="25"/>
      <c r="K21" s="26"/>
      <c r="L21" s="26"/>
      <c r="M21" s="26"/>
      <c r="N21" s="27"/>
    </row>
    <row r="22" spans="1:18" ht="30.95" customHeight="1" x14ac:dyDescent="0.45">
      <c r="A22" s="22"/>
      <c r="B22" s="19" t="s">
        <v>298</v>
      </c>
      <c r="C22" s="19"/>
      <c r="D22" s="19"/>
      <c r="E22" s="19"/>
      <c r="F22" s="19"/>
      <c r="G22" s="24"/>
      <c r="H22" s="24" t="s">
        <v>183</v>
      </c>
      <c r="I22" s="24"/>
      <c r="J22" s="24"/>
      <c r="K22" s="28"/>
      <c r="L22" s="26"/>
      <c r="M22" s="26"/>
      <c r="N22" s="27"/>
    </row>
    <row r="23" spans="1:18" ht="30.95" customHeight="1" x14ac:dyDescent="0.45">
      <c r="A23" s="22"/>
      <c r="B23" s="19" t="s">
        <v>337</v>
      </c>
      <c r="C23" s="19"/>
      <c r="D23" s="19"/>
      <c r="E23" s="19"/>
      <c r="F23" s="19"/>
      <c r="G23" s="24"/>
      <c r="H23" s="24" t="s">
        <v>184</v>
      </c>
      <c r="I23" s="24"/>
      <c r="J23" s="28"/>
      <c r="K23" s="24"/>
      <c r="L23" s="26"/>
      <c r="M23" s="26"/>
      <c r="N23" s="27"/>
    </row>
    <row r="24" spans="1:18" ht="30.95" customHeight="1" x14ac:dyDescent="0.45">
      <c r="A24" s="22"/>
      <c r="B24" s="19"/>
      <c r="C24" s="19"/>
      <c r="D24" s="19"/>
      <c r="E24" s="19"/>
      <c r="F24" s="19"/>
      <c r="G24" s="24"/>
      <c r="H24" s="24"/>
      <c r="I24" s="24"/>
      <c r="J24" s="24"/>
      <c r="K24" s="26"/>
      <c r="L24" s="26"/>
      <c r="M24" s="26"/>
      <c r="N24" s="27"/>
    </row>
    <row r="25" spans="1:18" ht="30.95" customHeight="1" x14ac:dyDescent="0.45">
      <c r="A25" s="22"/>
      <c r="B25" s="19"/>
      <c r="C25" s="19"/>
      <c r="D25" s="19"/>
      <c r="E25" s="19"/>
      <c r="F25" s="19"/>
      <c r="G25" s="24"/>
      <c r="H25" s="26"/>
      <c r="I25" s="26"/>
      <c r="J25" s="26"/>
      <c r="K25" s="26"/>
      <c r="L25" s="26"/>
      <c r="M25" s="26"/>
      <c r="N25" s="27"/>
    </row>
    <row r="26" spans="1:18" ht="30.95" customHeight="1" x14ac:dyDescent="0.45">
      <c r="A26" s="22"/>
      <c r="B26" s="19"/>
      <c r="C26" s="19"/>
      <c r="D26" s="19"/>
      <c r="E26" s="19"/>
      <c r="F26" s="19"/>
      <c r="G26" s="24"/>
      <c r="H26" s="26"/>
      <c r="I26" s="26"/>
      <c r="J26" s="26"/>
      <c r="K26" s="26"/>
      <c r="L26" s="26"/>
      <c r="M26" s="26"/>
      <c r="N26" s="27"/>
    </row>
    <row r="27" spans="1:18" ht="30.95" customHeight="1" x14ac:dyDescent="0.4">
      <c r="A27" s="16"/>
      <c r="B27" s="34"/>
      <c r="C27" s="34"/>
      <c r="D27" s="34"/>
      <c r="E27" s="34"/>
      <c r="F27" s="34"/>
      <c r="G27" s="35"/>
      <c r="H27" s="27"/>
      <c r="I27" s="27"/>
      <c r="J27" s="27"/>
      <c r="K27" s="27"/>
      <c r="L27" s="27"/>
      <c r="M27" s="27"/>
      <c r="N27" s="27"/>
    </row>
    <row r="28" spans="1:18" ht="33" customHeight="1" x14ac:dyDescent="0.4">
      <c r="A28" s="16"/>
      <c r="B28" s="34"/>
      <c r="C28" s="34"/>
      <c r="D28" s="34"/>
      <c r="E28" s="34"/>
      <c r="F28" s="34"/>
      <c r="G28" s="35"/>
      <c r="H28" s="27"/>
      <c r="I28" s="27"/>
      <c r="J28" s="27"/>
      <c r="K28" s="27"/>
      <c r="L28" s="27"/>
      <c r="M28" s="27"/>
      <c r="N28" s="27"/>
    </row>
    <row r="29" spans="1:18" ht="30.95" customHeight="1" x14ac:dyDescent="0.45">
      <c r="A29" s="36"/>
      <c r="B29" s="37"/>
      <c r="C29" s="37"/>
      <c r="D29" s="37"/>
      <c r="E29" s="37"/>
      <c r="F29" s="37"/>
      <c r="G29" s="36"/>
      <c r="H29" s="36"/>
      <c r="I29" s="36"/>
      <c r="J29" s="36"/>
      <c r="K29" s="36"/>
      <c r="L29" s="37"/>
      <c r="M29" s="37"/>
      <c r="N29" s="37"/>
      <c r="O29" s="29"/>
    </row>
    <row r="30" spans="1:18" ht="28.5" x14ac:dyDescent="0.45">
      <c r="A30" s="38"/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9"/>
      <c r="M30" s="39"/>
      <c r="N30" s="39"/>
      <c r="O30" s="29"/>
      <c r="P30" s="29"/>
      <c r="Q30" s="29"/>
      <c r="R30" s="29"/>
    </row>
    <row r="31" spans="1:18" ht="28.5" x14ac:dyDescent="0.45">
      <c r="A31" s="38"/>
      <c r="B31" s="39"/>
      <c r="C31" s="39"/>
      <c r="D31" s="39"/>
      <c r="E31" s="39"/>
      <c r="F31" s="39"/>
      <c r="G31" s="38"/>
      <c r="H31" s="38"/>
      <c r="I31" s="38"/>
      <c r="J31" s="38"/>
      <c r="K31" s="38"/>
      <c r="L31" s="39"/>
      <c r="M31" s="39"/>
      <c r="N31" s="39"/>
      <c r="P31" s="29"/>
      <c r="Q31" s="29"/>
      <c r="R31" s="29"/>
    </row>
  </sheetData>
  <mergeCells count="3">
    <mergeCell ref="A4:O4"/>
    <mergeCell ref="A6:O6"/>
    <mergeCell ref="A14:F14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"/>
  <sheetViews>
    <sheetView tabSelected="1" view="pageBreakPreview" topLeftCell="A7" zoomScale="50" zoomScaleNormal="100" zoomScaleSheetLayoutView="50" zoomScalePageLayoutView="39" workbookViewId="0">
      <selection activeCell="E18" sqref="E1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8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7" s="1" customFormat="1" ht="27" x14ac:dyDescent="0.5"/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7" s="1" customFormat="1" ht="27" x14ac:dyDescent="0.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7" s="1" customFormat="1" ht="27" x14ac:dyDescent="0.5">
      <c r="A5" s="30"/>
      <c r="B5" s="30"/>
      <c r="C5" s="30"/>
      <c r="D5" s="31" t="s">
        <v>325</v>
      </c>
      <c r="E5" s="31"/>
      <c r="F5" s="31"/>
      <c r="G5" s="3"/>
      <c r="H5" s="3"/>
      <c r="I5" s="3"/>
      <c r="J5" s="3"/>
      <c r="K5" s="3"/>
      <c r="L5" s="3"/>
      <c r="M5" s="3"/>
      <c r="N5" s="3"/>
    </row>
    <row r="6" spans="1:17" s="1" customFormat="1" ht="27" x14ac:dyDescent="0.5">
      <c r="A6" s="70" t="s">
        <v>299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4" customFormat="1" ht="56.2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328</v>
      </c>
      <c r="G8" s="7" t="s">
        <v>333</v>
      </c>
      <c r="H8" s="6" t="s">
        <v>6</v>
      </c>
      <c r="I8" s="6" t="s">
        <v>8</v>
      </c>
      <c r="J8" s="7" t="s">
        <v>9</v>
      </c>
      <c r="K8" s="7" t="s">
        <v>10</v>
      </c>
      <c r="L8" s="7" t="s">
        <v>11</v>
      </c>
      <c r="M8" s="6" t="s">
        <v>12</v>
      </c>
      <c r="N8" s="8"/>
    </row>
    <row r="9" spans="1:17" s="8" customFormat="1" ht="29.25" customHeight="1" x14ac:dyDescent="0.45">
      <c r="A9" s="9">
        <v>1</v>
      </c>
      <c r="B9" s="15" t="s">
        <v>313</v>
      </c>
      <c r="C9" s="15" t="s">
        <v>301</v>
      </c>
      <c r="D9" s="15" t="s">
        <v>301</v>
      </c>
      <c r="E9" s="15" t="s">
        <v>302</v>
      </c>
      <c r="F9" s="15" t="s">
        <v>329</v>
      </c>
      <c r="G9" s="40">
        <v>40000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76">
        <f>+G9</f>
        <v>40000</v>
      </c>
      <c r="N9" s="4"/>
    </row>
    <row r="10" spans="1:17" s="8" customFormat="1" ht="29.25" customHeight="1" x14ac:dyDescent="0.45">
      <c r="A10" s="9">
        <v>2</v>
      </c>
      <c r="B10" s="15" t="s">
        <v>305</v>
      </c>
      <c r="C10" s="15" t="s">
        <v>301</v>
      </c>
      <c r="D10" s="15" t="s">
        <v>301</v>
      </c>
      <c r="E10" s="15" t="s">
        <v>302</v>
      </c>
      <c r="F10" s="15" t="s">
        <v>329</v>
      </c>
      <c r="G10" s="40">
        <v>28000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76">
        <f>+G10</f>
        <v>28000</v>
      </c>
      <c r="N10" s="4"/>
    </row>
    <row r="11" spans="1:17" s="8" customFormat="1" ht="29.25" customHeight="1" x14ac:dyDescent="0.45">
      <c r="A11" s="9">
        <v>3</v>
      </c>
      <c r="B11" s="15" t="s">
        <v>306</v>
      </c>
      <c r="C11" s="15" t="s">
        <v>301</v>
      </c>
      <c r="D11" s="15" t="s">
        <v>301</v>
      </c>
      <c r="E11" s="15" t="s">
        <v>302</v>
      </c>
      <c r="F11" s="15" t="s">
        <v>329</v>
      </c>
      <c r="G11" s="40">
        <v>28000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76">
        <f>+G11</f>
        <v>28000</v>
      </c>
      <c r="N11" s="4"/>
    </row>
    <row r="12" spans="1:17" s="8" customFormat="1" ht="29.25" customHeight="1" x14ac:dyDescent="0.45">
      <c r="A12" s="9">
        <v>4</v>
      </c>
      <c r="B12" s="15" t="s">
        <v>308</v>
      </c>
      <c r="C12" s="15" t="s">
        <v>301</v>
      </c>
      <c r="D12" s="15" t="s">
        <v>301</v>
      </c>
      <c r="E12" s="15" t="s">
        <v>302</v>
      </c>
      <c r="F12" s="15" t="s">
        <v>329</v>
      </c>
      <c r="G12" s="40">
        <v>28000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76">
        <f>+G12</f>
        <v>28000</v>
      </c>
      <c r="N12" s="4"/>
    </row>
    <row r="13" spans="1:17" s="8" customFormat="1" ht="29.25" customHeight="1" x14ac:dyDescent="0.45">
      <c r="A13" s="9">
        <v>5</v>
      </c>
      <c r="B13" s="15" t="s">
        <v>309</v>
      </c>
      <c r="C13" s="15" t="s">
        <v>301</v>
      </c>
      <c r="D13" s="15" t="s">
        <v>301</v>
      </c>
      <c r="E13" s="15" t="s">
        <v>302</v>
      </c>
      <c r="F13" s="15" t="s">
        <v>329</v>
      </c>
      <c r="G13" s="40">
        <v>28000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76">
        <f>+G13</f>
        <v>28000</v>
      </c>
      <c r="N13" s="4"/>
    </row>
    <row r="14" spans="1:17" s="8" customFormat="1" ht="29.25" customHeight="1" x14ac:dyDescent="0.45">
      <c r="A14" s="9">
        <v>6</v>
      </c>
      <c r="B14" s="15" t="s">
        <v>317</v>
      </c>
      <c r="C14" s="15" t="s">
        <v>301</v>
      </c>
      <c r="D14" s="15" t="s">
        <v>301</v>
      </c>
      <c r="E14" s="15" t="s">
        <v>302</v>
      </c>
      <c r="F14" s="15" t="s">
        <v>329</v>
      </c>
      <c r="G14" s="40">
        <v>15000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76">
        <f>+G14</f>
        <v>15000</v>
      </c>
      <c r="N14" s="4"/>
    </row>
    <row r="15" spans="1:17" s="8" customFormat="1" ht="29.25" customHeight="1" x14ac:dyDescent="0.45">
      <c r="A15" s="9">
        <v>7</v>
      </c>
      <c r="B15" s="15" t="s">
        <v>300</v>
      </c>
      <c r="C15" s="15" t="s">
        <v>301</v>
      </c>
      <c r="D15" s="15" t="s">
        <v>301</v>
      </c>
      <c r="E15" s="15" t="s">
        <v>302</v>
      </c>
      <c r="F15" s="15" t="s">
        <v>329</v>
      </c>
      <c r="G15" s="40">
        <v>13000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76">
        <f>+G15</f>
        <v>13000</v>
      </c>
      <c r="N15" s="4"/>
    </row>
    <row r="16" spans="1:17" s="4" customFormat="1" ht="27" customHeight="1" x14ac:dyDescent="0.45">
      <c r="A16" s="9">
        <v>8</v>
      </c>
      <c r="B16" s="15" t="s">
        <v>303</v>
      </c>
      <c r="C16" s="15" t="s">
        <v>301</v>
      </c>
      <c r="D16" s="15" t="s">
        <v>301</v>
      </c>
      <c r="E16" s="15" t="s">
        <v>302</v>
      </c>
      <c r="F16" s="15" t="s">
        <v>329</v>
      </c>
      <c r="G16" s="40">
        <v>13000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76">
        <f t="shared" ref="M16:M24" si="0">+G16</f>
        <v>13000</v>
      </c>
    </row>
    <row r="17" spans="1:13" s="4" customFormat="1" ht="26.25" customHeight="1" x14ac:dyDescent="0.45">
      <c r="A17" s="9">
        <v>9</v>
      </c>
      <c r="B17" s="15" t="s">
        <v>304</v>
      </c>
      <c r="C17" s="15" t="s">
        <v>301</v>
      </c>
      <c r="D17" s="15" t="s">
        <v>301</v>
      </c>
      <c r="E17" s="15" t="s">
        <v>302</v>
      </c>
      <c r="F17" s="15" t="s">
        <v>329</v>
      </c>
      <c r="G17" s="40">
        <v>13000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76">
        <f t="shared" si="0"/>
        <v>13000</v>
      </c>
    </row>
    <row r="18" spans="1:13" s="4" customFormat="1" ht="27.75" customHeight="1" x14ac:dyDescent="0.45">
      <c r="A18" s="9">
        <v>10</v>
      </c>
      <c r="B18" s="15" t="s">
        <v>307</v>
      </c>
      <c r="C18" s="15" t="s">
        <v>301</v>
      </c>
      <c r="D18" s="15" t="s">
        <v>301</v>
      </c>
      <c r="E18" s="15" t="s">
        <v>302</v>
      </c>
      <c r="F18" s="15" t="s">
        <v>329</v>
      </c>
      <c r="G18" s="40">
        <v>13000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76">
        <f t="shared" si="0"/>
        <v>13000</v>
      </c>
    </row>
    <row r="19" spans="1:13" s="4" customFormat="1" ht="22.5" customHeight="1" x14ac:dyDescent="0.45">
      <c r="A19" s="9">
        <v>11</v>
      </c>
      <c r="B19" s="15" t="s">
        <v>310</v>
      </c>
      <c r="C19" s="15" t="s">
        <v>301</v>
      </c>
      <c r="D19" s="15" t="s">
        <v>301</v>
      </c>
      <c r="E19" s="15" t="s">
        <v>302</v>
      </c>
      <c r="F19" s="15" t="s">
        <v>329</v>
      </c>
      <c r="G19" s="40">
        <v>13000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76">
        <f t="shared" si="0"/>
        <v>13000</v>
      </c>
    </row>
    <row r="20" spans="1:13" s="4" customFormat="1" ht="30" customHeight="1" x14ac:dyDescent="0.45">
      <c r="A20" s="9">
        <v>12</v>
      </c>
      <c r="B20" s="15" t="s">
        <v>311</v>
      </c>
      <c r="C20" s="15" t="s">
        <v>301</v>
      </c>
      <c r="D20" s="15" t="s">
        <v>301</v>
      </c>
      <c r="E20" s="15" t="s">
        <v>302</v>
      </c>
      <c r="F20" s="15" t="s">
        <v>329</v>
      </c>
      <c r="G20" s="40">
        <v>13000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76">
        <f t="shared" si="0"/>
        <v>13000</v>
      </c>
    </row>
    <row r="21" spans="1:13" s="4" customFormat="1" ht="27" customHeight="1" x14ac:dyDescent="0.45">
      <c r="A21" s="9">
        <v>13</v>
      </c>
      <c r="B21" s="15" t="s">
        <v>312</v>
      </c>
      <c r="C21" s="15" t="s">
        <v>301</v>
      </c>
      <c r="D21" s="15" t="s">
        <v>301</v>
      </c>
      <c r="E21" s="15" t="s">
        <v>302</v>
      </c>
      <c r="F21" s="15" t="s">
        <v>329</v>
      </c>
      <c r="G21" s="40">
        <v>13000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76">
        <f t="shared" si="0"/>
        <v>13000</v>
      </c>
    </row>
    <row r="22" spans="1:13" s="4" customFormat="1" ht="30.75" customHeight="1" x14ac:dyDescent="0.45">
      <c r="A22" s="9">
        <v>14</v>
      </c>
      <c r="B22" s="15" t="s">
        <v>314</v>
      </c>
      <c r="C22" s="15" t="s">
        <v>301</v>
      </c>
      <c r="D22" s="15" t="s">
        <v>301</v>
      </c>
      <c r="E22" s="15" t="s">
        <v>302</v>
      </c>
      <c r="F22" s="15" t="s">
        <v>329</v>
      </c>
      <c r="G22" s="40">
        <v>13000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76">
        <f t="shared" si="0"/>
        <v>13000</v>
      </c>
    </row>
    <row r="23" spans="1:13" s="4" customFormat="1" ht="21" customHeight="1" x14ac:dyDescent="0.45">
      <c r="A23" s="9">
        <v>15</v>
      </c>
      <c r="B23" s="15" t="s">
        <v>315</v>
      </c>
      <c r="C23" s="15" t="s">
        <v>301</v>
      </c>
      <c r="D23" s="15" t="s">
        <v>301</v>
      </c>
      <c r="E23" s="15" t="s">
        <v>302</v>
      </c>
      <c r="F23" s="15" t="s">
        <v>329</v>
      </c>
      <c r="G23" s="40">
        <v>13000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76">
        <f t="shared" si="0"/>
        <v>13000</v>
      </c>
    </row>
    <row r="24" spans="1:13" s="4" customFormat="1" ht="30" customHeight="1" x14ac:dyDescent="0.45">
      <c r="A24" s="9">
        <v>16</v>
      </c>
      <c r="B24" s="15" t="s">
        <v>316</v>
      </c>
      <c r="C24" s="15" t="s">
        <v>301</v>
      </c>
      <c r="D24" s="15" t="s">
        <v>301</v>
      </c>
      <c r="E24" s="15" t="s">
        <v>302</v>
      </c>
      <c r="F24" s="15" t="s">
        <v>329</v>
      </c>
      <c r="G24" s="40">
        <v>13000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76">
        <f t="shared" si="0"/>
        <v>13000</v>
      </c>
    </row>
    <row r="25" spans="1:13" ht="22.5" customHeight="1" x14ac:dyDescent="0.45">
      <c r="A25" s="71" t="s">
        <v>334</v>
      </c>
      <c r="B25" s="72"/>
      <c r="C25" s="72"/>
      <c r="D25" s="72"/>
      <c r="E25" s="72"/>
      <c r="F25" s="73"/>
      <c r="G25" s="17">
        <f>SUM(G9:G24)</f>
        <v>297000</v>
      </c>
      <c r="H25" s="18">
        <f>SUM(H9:H24)</f>
        <v>0</v>
      </c>
      <c r="I25" s="18">
        <f>SUM(I9:I24)</f>
        <v>0</v>
      </c>
      <c r="J25" s="18">
        <f>SUM(J9:J24)</f>
        <v>0</v>
      </c>
      <c r="K25" s="18">
        <f>SUM(K9:K24)</f>
        <v>0</v>
      </c>
      <c r="L25" s="18">
        <f>SUM(L9:L24)</f>
        <v>0</v>
      </c>
      <c r="M25" s="18">
        <f>SUM(M9:M24)</f>
        <v>297000</v>
      </c>
    </row>
    <row r="26" spans="1:13" ht="45" customHeight="1" x14ac:dyDescent="0.4">
      <c r="A26" s="16"/>
      <c r="B26" s="34"/>
      <c r="C26" s="34"/>
      <c r="D26" s="34"/>
      <c r="E26" s="34"/>
      <c r="F26" s="34"/>
      <c r="G26" s="35"/>
      <c r="H26" s="27"/>
      <c r="I26" s="27"/>
      <c r="J26" s="27"/>
      <c r="K26" s="27"/>
      <c r="L26" s="27"/>
      <c r="M26" s="27"/>
    </row>
    <row r="27" spans="1:13" ht="30.95" customHeight="1" x14ac:dyDescent="0.4">
      <c r="A27" s="16"/>
      <c r="D27" s="34"/>
      <c r="E27" s="34"/>
      <c r="F27" s="34"/>
      <c r="G27" s="35"/>
      <c r="H27" s="27"/>
      <c r="I27" s="27"/>
      <c r="J27" s="27"/>
      <c r="K27" s="27"/>
      <c r="L27" s="27"/>
      <c r="M27" s="27"/>
    </row>
    <row r="28" spans="1:13" ht="30.95" customHeight="1" x14ac:dyDescent="0.4">
      <c r="A28" s="16"/>
      <c r="D28" s="34"/>
      <c r="E28" s="34"/>
      <c r="F28" s="34"/>
      <c r="G28" s="35"/>
      <c r="H28" s="27"/>
      <c r="I28" s="27"/>
      <c r="J28" s="27"/>
      <c r="K28" s="27"/>
      <c r="L28" s="27"/>
      <c r="M28" s="27"/>
    </row>
    <row r="29" spans="1:13" ht="30.95" customHeight="1" x14ac:dyDescent="0.45">
      <c r="A29" s="16"/>
      <c r="B29" s="19" t="s">
        <v>318</v>
      </c>
      <c r="C29" s="19"/>
      <c r="D29" s="34"/>
      <c r="E29" s="34"/>
      <c r="F29" s="34"/>
      <c r="G29" s="35"/>
      <c r="H29" s="27"/>
      <c r="I29" s="27"/>
      <c r="J29" s="27"/>
      <c r="K29" s="24" t="s">
        <v>183</v>
      </c>
      <c r="L29" s="24"/>
      <c r="M29" s="28"/>
    </row>
    <row r="30" spans="1:13" ht="30.95" customHeight="1" x14ac:dyDescent="0.45">
      <c r="A30" s="16"/>
      <c r="B30" s="19" t="s">
        <v>338</v>
      </c>
      <c r="C30" s="19"/>
      <c r="D30" s="34"/>
      <c r="E30" s="34"/>
      <c r="F30" s="34"/>
      <c r="G30" s="35"/>
      <c r="H30" s="27"/>
      <c r="I30" s="27"/>
      <c r="J30" s="27"/>
      <c r="K30" s="24" t="s">
        <v>184</v>
      </c>
      <c r="L30" s="28"/>
      <c r="M30" s="24"/>
    </row>
    <row r="31" spans="1:13" ht="30.95" customHeight="1" x14ac:dyDescent="0.4">
      <c r="A31" s="16"/>
      <c r="B31" s="34"/>
      <c r="C31" s="34"/>
      <c r="D31" s="34"/>
      <c r="E31" s="34"/>
      <c r="F31" s="34"/>
      <c r="G31" s="35"/>
      <c r="H31" s="27"/>
      <c r="I31" s="27"/>
      <c r="J31" s="27"/>
      <c r="K31" s="27"/>
      <c r="L31" s="27"/>
      <c r="M31" s="27"/>
    </row>
    <row r="32" spans="1:13" ht="30.95" customHeight="1" x14ac:dyDescent="0.45">
      <c r="A32" s="22"/>
      <c r="B32" s="19"/>
      <c r="C32" s="19"/>
      <c r="D32" s="19"/>
      <c r="E32" s="19"/>
      <c r="F32" s="19"/>
      <c r="G32" s="24"/>
      <c r="H32" s="24"/>
      <c r="I32" s="24"/>
      <c r="J32" s="26"/>
      <c r="K32" s="26"/>
      <c r="L32" s="26"/>
      <c r="M32" s="27"/>
    </row>
    <row r="33" spans="1:17" ht="30.95" customHeight="1" x14ac:dyDescent="0.45">
      <c r="A33" s="22"/>
      <c r="B33" s="19"/>
      <c r="C33" s="19"/>
      <c r="D33" s="19"/>
      <c r="E33" s="19"/>
      <c r="F33" s="19"/>
      <c r="G33" s="24"/>
      <c r="H33" s="42"/>
      <c r="I33" s="42"/>
      <c r="K33" s="26"/>
      <c r="L33" s="26"/>
      <c r="M33" s="27"/>
    </row>
    <row r="34" spans="1:17" ht="30.95" customHeight="1" x14ac:dyDescent="0.45">
      <c r="A34" s="22"/>
      <c r="B34" s="19"/>
      <c r="C34" s="19"/>
      <c r="D34" s="19"/>
      <c r="E34" s="19"/>
      <c r="F34" s="19"/>
      <c r="G34" s="24"/>
      <c r="K34" s="26"/>
      <c r="L34" s="26"/>
      <c r="M34" s="27"/>
    </row>
    <row r="35" spans="1:17" ht="30.95" customHeight="1" x14ac:dyDescent="0.45">
      <c r="A35" s="22"/>
      <c r="B35" s="19"/>
      <c r="C35" s="19"/>
      <c r="D35" s="19"/>
      <c r="E35" s="19"/>
      <c r="F35" s="19"/>
      <c r="G35" s="24"/>
      <c r="H35" s="24"/>
      <c r="I35" s="24"/>
      <c r="J35" s="26"/>
      <c r="K35" s="26"/>
      <c r="L35" s="26"/>
      <c r="M35" s="27"/>
    </row>
    <row r="36" spans="1:17" ht="30.95" customHeight="1" x14ac:dyDescent="0.45">
      <c r="A36" s="36"/>
      <c r="B36" s="37"/>
      <c r="C36" s="37"/>
      <c r="D36" s="37"/>
      <c r="E36" s="37"/>
      <c r="F36" s="37"/>
      <c r="G36" s="36"/>
      <c r="H36" s="36"/>
      <c r="I36" s="36"/>
      <c r="J36" s="36"/>
      <c r="K36" s="37"/>
      <c r="L36" s="37"/>
      <c r="M36" s="37"/>
      <c r="N36" s="29"/>
    </row>
    <row r="37" spans="1:17" ht="28.5" x14ac:dyDescent="0.45">
      <c r="A37" s="38"/>
      <c r="B37" s="39"/>
      <c r="C37" s="39"/>
      <c r="D37" s="39"/>
      <c r="E37" s="39"/>
      <c r="F37" s="39"/>
      <c r="G37" s="38"/>
      <c r="H37" s="38"/>
      <c r="I37" s="38"/>
      <c r="J37" s="38"/>
      <c r="K37" s="39"/>
      <c r="L37" s="39"/>
      <c r="M37" s="39"/>
      <c r="N37" s="29"/>
      <c r="O37" s="29"/>
      <c r="P37" s="29"/>
      <c r="Q37" s="29"/>
    </row>
    <row r="38" spans="1:17" ht="28.5" x14ac:dyDescent="0.45">
      <c r="A38" s="38"/>
      <c r="B38" s="39"/>
      <c r="C38" s="39"/>
      <c r="D38" s="39"/>
      <c r="E38" s="39"/>
      <c r="F38" s="39"/>
      <c r="G38" s="38"/>
      <c r="H38" s="38"/>
      <c r="I38" s="38"/>
      <c r="J38" s="38"/>
      <c r="K38" s="39"/>
      <c r="L38" s="39"/>
      <c r="M38" s="39"/>
      <c r="O38" s="29"/>
      <c r="P38" s="29"/>
      <c r="Q38" s="29"/>
    </row>
  </sheetData>
  <mergeCells count="3">
    <mergeCell ref="A4:N4"/>
    <mergeCell ref="A6:N6"/>
    <mergeCell ref="A25:F25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Ruiz</cp:lastModifiedBy>
  <cp:revision>38</cp:revision>
  <cp:lastPrinted>2021-11-02T17:18:45Z</cp:lastPrinted>
  <dcterms:created xsi:type="dcterms:W3CDTF">2015-06-05T18:19:34Z</dcterms:created>
  <dcterms:modified xsi:type="dcterms:W3CDTF">2021-11-02T17:27:58Z</dcterms:modified>
  <dc:language>es-ES</dc:language>
</cp:coreProperties>
</file>