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omez\Desktop\"/>
    </mc:Choice>
  </mc:AlternateContent>
  <xr:revisionPtr revIDLastSave="0" documentId="8_{63B5A137-0837-4A12-B081-71AA763793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Hoja1" sheetId="8" r:id="rId6"/>
    <sheet name="COMPENSACION POR SEGURIDAD" sheetId="5" r:id="rId7"/>
    <sheet name="CARRERA" sheetId="7" r:id="rId8"/>
  </sheets>
  <definedNames>
    <definedName name="_xlnm.Print_Area" localSheetId="6">'COMPENSACION POR SEGURIDAD'!$A$1:$M$32</definedName>
    <definedName name="_xlnm.Print_Area" localSheetId="1">'CONT. PROG 11'!$A$1:$O$47</definedName>
    <definedName name="_xlnm.Print_Area" localSheetId="2">'FIJO PROG 11'!$A$1:$N$64</definedName>
    <definedName name="_xlnm.Print_Area" localSheetId="3">'FIJO PROG 12'!$A$1:$N$48</definedName>
    <definedName name="_xlnm.Print_Area" localSheetId="4">'TRAMITE DE PENSION'!$A$2:$N$28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6" i="1" l="1"/>
  <c r="M39" i="1"/>
  <c r="N39" i="1" s="1"/>
  <c r="M46" i="1"/>
  <c r="N46" i="1" s="1"/>
  <c r="N11" i="6"/>
  <c r="O11" i="6" s="1"/>
  <c r="N10" i="6"/>
  <c r="O10" i="6" s="1"/>
  <c r="M10" i="1"/>
  <c r="N10" i="1" s="1"/>
  <c r="M11" i="1"/>
  <c r="N11" i="1" s="1"/>
  <c r="M13" i="1"/>
  <c r="N13" i="1" s="1"/>
  <c r="M12" i="1"/>
  <c r="N12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3" i="1"/>
  <c r="N23" i="1" s="1"/>
  <c r="M22" i="1"/>
  <c r="N22" i="1" s="1"/>
  <c r="M36" i="1"/>
  <c r="N36" i="1" s="1"/>
  <c r="M35" i="1"/>
  <c r="N35" i="1" s="1"/>
  <c r="M24" i="1"/>
  <c r="N24" i="1" s="1"/>
  <c r="M25" i="1"/>
  <c r="N25" i="1" s="1"/>
  <c r="M26" i="1"/>
  <c r="N26" i="1" s="1"/>
  <c r="M29" i="1"/>
  <c r="N29" i="1" s="1"/>
  <c r="M30" i="1"/>
  <c r="N30" i="1" s="1"/>
  <c r="M28" i="1"/>
  <c r="N28" i="1" s="1"/>
  <c r="M31" i="1"/>
  <c r="N31" i="1" s="1"/>
  <c r="M33" i="1"/>
  <c r="N33" i="1" s="1"/>
  <c r="M32" i="1"/>
  <c r="N32" i="1" s="1"/>
  <c r="N37" i="1"/>
  <c r="M38" i="1"/>
  <c r="N38" i="1" s="1"/>
  <c r="M34" i="1"/>
  <c r="N34" i="1" s="1"/>
  <c r="M27" i="1"/>
  <c r="N27" i="1" s="1"/>
  <c r="M54" i="1"/>
  <c r="N54" i="1" s="1"/>
  <c r="M41" i="1"/>
  <c r="N41" i="1" s="1"/>
  <c r="M40" i="1"/>
  <c r="N40" i="1" s="1"/>
  <c r="M43" i="1"/>
  <c r="N43" i="1" s="1"/>
  <c r="M44" i="1"/>
  <c r="N44" i="1" s="1"/>
  <c r="M42" i="1"/>
  <c r="N42" i="1" s="1"/>
  <c r="M45" i="1"/>
  <c r="M48" i="1"/>
  <c r="N48" i="1" s="1"/>
  <c r="M49" i="1"/>
  <c r="N49" i="1" s="1"/>
  <c r="M47" i="1"/>
  <c r="N47" i="1" s="1"/>
  <c r="M50" i="1"/>
  <c r="N50" i="1" s="1"/>
  <c r="M51" i="1"/>
  <c r="N51" i="1" s="1"/>
  <c r="M52" i="1"/>
  <c r="N52" i="1" s="1"/>
  <c r="M53" i="1"/>
  <c r="N53" i="1" s="1"/>
  <c r="M55" i="1"/>
  <c r="N55" i="1" s="1"/>
  <c r="M56" i="1"/>
  <c r="N56" i="1" s="1"/>
  <c r="M58" i="1"/>
  <c r="N58" i="1" s="1"/>
  <c r="M57" i="1"/>
  <c r="N57" i="1" s="1"/>
  <c r="M59" i="1"/>
  <c r="N59" i="1" s="1"/>
  <c r="M60" i="1"/>
  <c r="N60" i="1" s="1"/>
  <c r="M61" i="1"/>
  <c r="N61" i="1" s="1"/>
  <c r="M62" i="1"/>
  <c r="N62" i="1" s="1"/>
  <c r="M63" i="1"/>
  <c r="N63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7" i="1"/>
  <c r="N77" i="1" s="1"/>
  <c r="M74" i="1"/>
  <c r="N74" i="1" s="1"/>
  <c r="M76" i="1"/>
  <c r="N76" i="1" s="1"/>
  <c r="M71" i="1"/>
  <c r="N71" i="1" s="1"/>
  <c r="M75" i="1"/>
  <c r="N75" i="1" s="1"/>
  <c r="N72" i="1"/>
  <c r="M73" i="1"/>
  <c r="N73" i="1" s="1"/>
  <c r="M78" i="1"/>
  <c r="N78" i="1" s="1"/>
  <c r="M79" i="1"/>
  <c r="N79" i="1" s="1"/>
  <c r="M80" i="1"/>
  <c r="N80" i="1" s="1"/>
  <c r="M81" i="1"/>
  <c r="N81" i="1" s="1"/>
  <c r="M82" i="1"/>
  <c r="N82" i="1" s="1"/>
  <c r="M85" i="1"/>
  <c r="N85" i="1" s="1"/>
  <c r="M64" i="1"/>
  <c r="N64" i="1" s="1"/>
  <c r="M83" i="1"/>
  <c r="N83" i="1" s="1"/>
  <c r="M84" i="1"/>
  <c r="N84" i="1" s="1"/>
  <c r="N12" i="6"/>
  <c r="O12" i="6" s="1"/>
  <c r="M9" i="1"/>
  <c r="N9" i="1" s="1"/>
  <c r="L86" i="1" l="1"/>
  <c r="K86" i="1"/>
  <c r="J86" i="1"/>
  <c r="I86" i="1"/>
  <c r="H86" i="1"/>
  <c r="N45" i="1"/>
  <c r="M13" i="5" l="1"/>
  <c r="L38" i="3"/>
  <c r="K38" i="3"/>
  <c r="H38" i="3"/>
  <c r="J38" i="3"/>
  <c r="G38" i="3"/>
  <c r="M32" i="3"/>
  <c r="N32" i="3" s="1"/>
  <c r="M33" i="3"/>
  <c r="N33" i="3" s="1"/>
  <c r="I38" i="6"/>
  <c r="J38" i="6"/>
  <c r="K38" i="6"/>
  <c r="L38" i="6"/>
  <c r="M38" i="6"/>
  <c r="H38" i="6"/>
  <c r="N26" i="6"/>
  <c r="O26" i="6" s="1"/>
  <c r="N19" i="6" l="1"/>
  <c r="O19" i="6" s="1"/>
  <c r="L14" i="4" l="1"/>
  <c r="K14" i="4"/>
  <c r="J14" i="4"/>
  <c r="I14" i="4"/>
  <c r="H14" i="4"/>
  <c r="G14" i="4"/>
  <c r="M28" i="3"/>
  <c r="N28" i="3" s="1"/>
  <c r="N36" i="3"/>
  <c r="N24" i="3"/>
  <c r="M11" i="4"/>
  <c r="N11" i="4" s="1"/>
  <c r="M9" i="4"/>
  <c r="N9" i="4" s="1"/>
  <c r="N31" i="6"/>
  <c r="O31" i="6" s="1"/>
  <c r="N20" i="6"/>
  <c r="O20" i="6" s="1"/>
  <c r="N32" i="6"/>
  <c r="O32" i="6" s="1"/>
  <c r="L11" i="7"/>
  <c r="K11" i="7"/>
  <c r="J11" i="7"/>
  <c r="I11" i="7"/>
  <c r="H11" i="7"/>
  <c r="G11" i="7"/>
  <c r="M9" i="7"/>
  <c r="M11" i="7" s="1"/>
  <c r="N9" i="7" l="1"/>
  <c r="N11" i="7" s="1"/>
  <c r="M11" i="2" l="1"/>
  <c r="M9" i="2"/>
  <c r="N37" i="6" l="1"/>
  <c r="O37" i="6" s="1"/>
  <c r="N17" i="6"/>
  <c r="N13" i="6"/>
  <c r="N14" i="6"/>
  <c r="N15" i="6"/>
  <c r="N16" i="6"/>
  <c r="N18" i="6"/>
  <c r="N21" i="6"/>
  <c r="N22" i="6"/>
  <c r="N23" i="6"/>
  <c r="N24" i="6"/>
  <c r="N25" i="6"/>
  <c r="N27" i="6"/>
  <c r="N28" i="6"/>
  <c r="N29" i="6"/>
  <c r="N30" i="6"/>
  <c r="N33" i="6"/>
  <c r="N34" i="6"/>
  <c r="N35" i="6"/>
  <c r="O35" i="6" s="1"/>
  <c r="N36" i="6"/>
  <c r="O36" i="6" s="1"/>
  <c r="O34" i="6" l="1"/>
  <c r="O33" i="6"/>
  <c r="O30" i="6"/>
  <c r="O29" i="6"/>
  <c r="O28" i="6"/>
  <c r="O27" i="6"/>
  <c r="O25" i="6"/>
  <c r="O24" i="6"/>
  <c r="O23" i="6"/>
  <c r="O22" i="6"/>
  <c r="O21" i="6"/>
  <c r="O18" i="6"/>
  <c r="O17" i="6"/>
  <c r="O16" i="6"/>
  <c r="O14" i="6"/>
  <c r="O13" i="6"/>
  <c r="N9" i="6"/>
  <c r="N38" i="6" s="1"/>
  <c r="N86" i="1" l="1"/>
  <c r="M86" i="1"/>
  <c r="O9" i="6"/>
  <c r="O15" i="6"/>
  <c r="O38" i="6" l="1"/>
  <c r="L26" i="5"/>
  <c r="K26" i="5"/>
  <c r="J26" i="5"/>
  <c r="I26" i="5"/>
  <c r="H26" i="5"/>
  <c r="G26" i="5"/>
  <c r="M24" i="5"/>
  <c r="M23" i="5"/>
  <c r="M22" i="5"/>
  <c r="M8" i="5"/>
  <c r="M21" i="5"/>
  <c r="M20" i="5"/>
  <c r="M19" i="5"/>
  <c r="M15" i="5"/>
  <c r="M14" i="5"/>
  <c r="M10" i="4"/>
  <c r="M13" i="4"/>
  <c r="N13" i="4" s="1"/>
  <c r="M12" i="4"/>
  <c r="N12" i="4" s="1"/>
  <c r="M31" i="3"/>
  <c r="N31" i="3" s="1"/>
  <c r="M14" i="3"/>
  <c r="N14" i="3" s="1"/>
  <c r="M30" i="3"/>
  <c r="N30" i="3" s="1"/>
  <c r="M20" i="3"/>
  <c r="N20" i="3" s="1"/>
  <c r="M29" i="3"/>
  <c r="N29" i="3" s="1"/>
  <c r="M23" i="3"/>
  <c r="N23" i="3" s="1"/>
  <c r="M19" i="3"/>
  <c r="N19" i="3" s="1"/>
  <c r="M13" i="3"/>
  <c r="N13" i="3" s="1"/>
  <c r="M18" i="3"/>
  <c r="N18" i="3" s="1"/>
  <c r="M22" i="3"/>
  <c r="N22" i="3" s="1"/>
  <c r="M12" i="3"/>
  <c r="N12" i="3" s="1"/>
  <c r="M21" i="3"/>
  <c r="N21" i="3" s="1"/>
  <c r="M9" i="3"/>
  <c r="N9" i="3" s="1"/>
  <c r="M11" i="3"/>
  <c r="N11" i="3" s="1"/>
  <c r="M17" i="3"/>
  <c r="N17" i="3" s="1"/>
  <c r="N35" i="3"/>
  <c r="M37" i="3"/>
  <c r="N37" i="3" s="1"/>
  <c r="M16" i="3"/>
  <c r="N16" i="3" s="1"/>
  <c r="M15" i="3"/>
  <c r="N15" i="3" s="1"/>
  <c r="M10" i="3"/>
  <c r="N10" i="3" s="1"/>
  <c r="L50" i="2"/>
  <c r="K50" i="2"/>
  <c r="J50" i="2"/>
  <c r="I50" i="2"/>
  <c r="H50" i="2"/>
  <c r="G50" i="2"/>
  <c r="M32" i="2"/>
  <c r="N32" i="2" s="1"/>
  <c r="M29" i="2"/>
  <c r="N29" i="2" s="1"/>
  <c r="M28" i="2"/>
  <c r="N28" i="2" s="1"/>
  <c r="M41" i="2"/>
  <c r="N41" i="2" s="1"/>
  <c r="M40" i="2"/>
  <c r="N40" i="2" s="1"/>
  <c r="M27" i="2"/>
  <c r="N27" i="2" s="1"/>
  <c r="M26" i="2"/>
  <c r="N26" i="2" s="1"/>
  <c r="M25" i="2"/>
  <c r="N25" i="2" s="1"/>
  <c r="M42" i="2"/>
  <c r="N42" i="2" s="1"/>
  <c r="M24" i="2"/>
  <c r="N24" i="2" s="1"/>
  <c r="M23" i="2"/>
  <c r="N23" i="2" s="1"/>
  <c r="M12" i="2"/>
  <c r="N12" i="2" s="1"/>
  <c r="M46" i="2"/>
  <c r="N46" i="2" s="1"/>
  <c r="M22" i="2"/>
  <c r="N22" i="2" s="1"/>
  <c r="M45" i="2"/>
  <c r="N45" i="2" s="1"/>
  <c r="M39" i="2"/>
  <c r="N39" i="2" s="1"/>
  <c r="M44" i="2"/>
  <c r="N44" i="2" s="1"/>
  <c r="M37" i="2"/>
  <c r="N37" i="2" s="1"/>
  <c r="M38" i="2"/>
  <c r="N38" i="2" s="1"/>
  <c r="M36" i="2"/>
  <c r="N36" i="2" s="1"/>
  <c r="M34" i="2"/>
  <c r="N34" i="2" s="1"/>
  <c r="M17" i="2"/>
  <c r="N17" i="2" s="1"/>
  <c r="M16" i="2"/>
  <c r="N16" i="2" s="1"/>
  <c r="M14" i="2"/>
  <c r="N14" i="2" s="1"/>
  <c r="M21" i="2"/>
  <c r="N21" i="2" s="1"/>
  <c r="M15" i="2"/>
  <c r="N15" i="2" s="1"/>
  <c r="N11" i="2"/>
  <c r="M43" i="2"/>
  <c r="N43" i="2" s="1"/>
  <c r="M33" i="2"/>
  <c r="N33" i="2" s="1"/>
  <c r="M35" i="2"/>
  <c r="N35" i="2" s="1"/>
  <c r="M13" i="2"/>
  <c r="N13" i="2" s="1"/>
  <c r="M10" i="2"/>
  <c r="N10" i="2" s="1"/>
  <c r="M20" i="2"/>
  <c r="N20" i="2" s="1"/>
  <c r="M19" i="2"/>
  <c r="N19" i="2" s="1"/>
  <c r="N9" i="2"/>
  <c r="M49" i="2"/>
  <c r="N49" i="2" s="1"/>
  <c r="M48" i="2"/>
  <c r="N48" i="2" s="1"/>
  <c r="M47" i="2"/>
  <c r="N47" i="2" s="1"/>
  <c r="M31" i="2"/>
  <c r="N31" i="2" s="1"/>
  <c r="M30" i="2"/>
  <c r="N30" i="2" s="1"/>
  <c r="M18" i="2"/>
  <c r="N10" i="4" l="1"/>
  <c r="N14" i="4" s="1"/>
  <c r="M14" i="4"/>
  <c r="M26" i="5"/>
  <c r="M50" i="2"/>
  <c r="N18" i="2"/>
  <c r="N50" i="2" s="1"/>
  <c r="M34" i="3"/>
  <c r="M38" i="3" s="1"/>
  <c r="N34" i="3" l="1"/>
  <c r="N38" i="3" s="1"/>
</calcChain>
</file>

<file path=xl/sharedStrings.xml><?xml version="1.0" encoding="utf-8"?>
<sst xmlns="http://schemas.openxmlformats.org/spreadsheetml/2006/main" count="1178" uniqueCount="362">
  <si>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</si>
  <si>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</si>
  <si>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</si>
  <si>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</si>
  <si>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</si>
  <si>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</si>
  <si>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</si>
  <si>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</si>
  <si>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</si>
  <si>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</si>
  <si>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</si>
  <si>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</si>
  <si>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</si>
  <si>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</si>
  <si>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</si>
  <si>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</si>
  <si>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</si>
  <si>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</si>
  <si>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</si>
  <si>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</si>
  <si>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</si>
  <si>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</si>
  <si>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COORDINACIÓN DE INVESTIGACIÓN</t>
  </si>
  <si>
    <t>ASESOR CIENTÍFICO</t>
  </si>
  <si>
    <t>ALBA MARINA DE PAULA</t>
  </si>
  <si>
    <t>RECURSOS HUMANOS</t>
  </si>
  <si>
    <t>ENCARGADA</t>
  </si>
  <si>
    <t>DONY VALDEZ Y VALDEZ</t>
  </si>
  <si>
    <t>ADMINISTRATIVO Y FINANCIERO</t>
  </si>
  <si>
    <t>ENCARGADO</t>
  </si>
  <si>
    <t>CARRERA</t>
  </si>
  <si>
    <t xml:space="preserve">ANGIE PATRICIA AGRAMONTE ROJAS </t>
  </si>
  <si>
    <t>VICTOR FRANCISCO SENA CUEVAS</t>
  </si>
  <si>
    <t>ENERGÍA RENOVABLE</t>
  </si>
  <si>
    <t>SECCIÓN DE ASESORÍA Y ASIST. TÉCNICA</t>
  </si>
  <si>
    <t>FAUSTO EMILIO CID CID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</si>
  <si>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</si>
  <si>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</si>
  <si>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</si>
  <si>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</si>
  <si>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</si>
  <si>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</si>
  <si>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</si>
  <si>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</si>
  <si>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</si>
  <si>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</si>
  <si>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</si>
  <si>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</si>
  <si>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PAOLA LORENA CEBALLOS ANICO</t>
  </si>
  <si>
    <t>BIOTECNOLOGÍA INDUSTRIAL</t>
  </si>
  <si>
    <t>DIOMARIS ALCÁNTARA FRIAS</t>
  </si>
  <si>
    <t>JUAN PÉREZ MONCION</t>
  </si>
  <si>
    <t xml:space="preserve">EVELYN VIRGINIA MOREL ARAUJO </t>
  </si>
  <si>
    <t>YEIMI DELGADO DE LA CRUZ</t>
  </si>
  <si>
    <t>MAXIMO LUNA AQUINO</t>
  </si>
  <si>
    <t>SECRETARIA</t>
  </si>
  <si>
    <t>ELIZABETH ORQUIDIA DIAZ LIRIANO</t>
  </si>
  <si>
    <t>ASISTENTE DIRECCIÓN</t>
  </si>
  <si>
    <t>STEVEN ARGENIS PEÑA PAULINO</t>
  </si>
  <si>
    <t>JUAN PABLO REINOSO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</si>
  <si>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</si>
  <si>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</si>
  <si>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</si>
  <si>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</si>
  <si>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</si>
  <si>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</si>
  <si>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</si>
  <si>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</si>
  <si>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PAULINO RODRÍGUEZ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</si>
  <si>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</si>
  <si>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</si>
  <si>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</si>
  <si>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</si>
  <si>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</si>
  <si>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</si>
  <si>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</si>
  <si>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JONATAN ANTONIO ACEVEDO REGALADO</t>
  </si>
  <si>
    <t>REYNARDO SORIANO DE LA ROSA</t>
  </si>
  <si>
    <t>EDMUNDO EDWARDO SOSA REYES</t>
  </si>
  <si>
    <t>PEDRO MICHELLI SOSA GUZMÁN</t>
  </si>
  <si>
    <t>DAMARYS LUCIANO RODRÍGUEZ</t>
  </si>
  <si>
    <t xml:space="preserve">OFICIAL DE DE SERVICIOS </t>
  </si>
  <si>
    <t>LUIS AMERICO FAJARDO BURGOS</t>
  </si>
  <si>
    <t>JORDANIA SAN LUIS DE PAULA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</si>
  <si>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</si>
  <si>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</si>
  <si>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</si>
  <si>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</si>
  <si>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</si>
  <si>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</si>
  <si>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</si>
  <si>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</si>
  <si>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</si>
  <si>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</si>
  <si>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</si>
  <si>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</si>
  <si>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</si>
  <si>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</si>
  <si>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</si>
  <si>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</si>
  <si>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</si>
  <si>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</si>
  <si>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</si>
  <si>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</si>
  <si>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JUNIOR XAVIER LÓPEZ MERCEDES</t>
  </si>
  <si>
    <t>ROSELY CAROLINA BAEZ ALVAREZ</t>
  </si>
  <si>
    <t>MARINO HERNÁNDEZ REYNOSO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</si>
  <si>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</si>
  <si>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</si>
  <si>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</si>
  <si>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</si>
  <si>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</si>
  <si>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</si>
  <si>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</si>
  <si>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</si>
  <si>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</si>
  <si>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DIONICIO AYBAR</t>
  </si>
  <si>
    <t>ANDRÉS VALDEZ MATEO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</si>
  <si>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</si>
  <si>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</si>
  <si>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</si>
  <si>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</si>
  <si>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</si>
  <si>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</si>
  <si>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</si>
  <si>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</si>
  <si>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</si>
  <si>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</si>
  <si>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</si>
  <si>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</si>
  <si>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</si>
  <si>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</si>
  <si>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</si>
  <si>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</si>
  <si>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</si>
  <si>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JEAN CARLOS BONILLA ENCARNACIÓN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</si>
  <si>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</si>
  <si>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</si>
  <si>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</si>
  <si>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</si>
  <si>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</si>
  <si>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</si>
  <si>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</si>
  <si>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</si>
  <si>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LABORATORIO DE FARMACIA</t>
  </si>
  <si>
    <t xml:space="preserve">ENCARGADA </t>
  </si>
  <si>
    <t>JULIO BOLIVAR MEJIA BREA</t>
  </si>
  <si>
    <t>ANASARIA PANIAGUA DOTEL</t>
  </si>
  <si>
    <t>CAJA</t>
  </si>
  <si>
    <t>EMILIO GUZMÁN HERRERA</t>
  </si>
  <si>
    <t>BIENVENIDO AMANCIO</t>
  </si>
  <si>
    <t>FERMÍN FAMILIA ROSARIO</t>
  </si>
  <si>
    <t>JOSE RAMÓN NÚÑEZ</t>
  </si>
  <si>
    <t xml:space="preserve">INVESTIGADOR </t>
  </si>
  <si>
    <t>INEKO HODAI HODAI</t>
  </si>
  <si>
    <t>JOSE DIAZ TRINIDAD</t>
  </si>
  <si>
    <t>TÉCNICO INVESTIGADOR</t>
  </si>
  <si>
    <t>MÁXIMO MEJIA ROSARIO</t>
  </si>
  <si>
    <t>ATHARVA VEDA ROSA DE LA CRUZ</t>
  </si>
  <si>
    <t>HÉCTOR RAFAEL PERALTA CORONA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</si>
  <si>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</si>
  <si>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</si>
  <si>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</si>
  <si>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</si>
  <si>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</si>
  <si>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</si>
  <si>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</si>
  <si>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</si>
  <si>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</si>
  <si>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</si>
  <si>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MARTÍN BOLIVAR RODRÍGUEZ GÓMEZ</t>
  </si>
  <si>
    <t>SANTO DE LEÓN DE LEÓN</t>
  </si>
  <si>
    <t>CARMEN MARIA DE JESUS</t>
  </si>
  <si>
    <t>TÉCNICO LABORATORIO</t>
  </si>
  <si>
    <t>UELINTON MONTERO</t>
  </si>
  <si>
    <t>SANTO EMILIO MATEO PÉREZ</t>
  </si>
  <si>
    <t>JHONNY MATEO RAMÍREZ</t>
  </si>
  <si>
    <t>WILLY JOHNNY LARA SÁNCHEZ</t>
  </si>
  <si>
    <t>DIOGENES GARCÍA Y TAVERA</t>
  </si>
  <si>
    <t>RAMÓN DEL CARMEN CORDERO MORA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</si>
  <si>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</si>
  <si>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</si>
  <si>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</si>
  <si>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</si>
  <si>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</si>
  <si>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</si>
  <si>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JACINTA ALTAGRACIA FORTUNATO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</si>
  <si>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</si>
  <si>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</si>
  <si>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</si>
  <si>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</si>
  <si>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</si>
  <si>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</si>
  <si>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</si>
  <si>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</si>
  <si>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</si>
  <si>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</si>
  <si>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</si>
  <si>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CARLOS FERMÍN ROSA BRITO</t>
  </si>
  <si>
    <t>INSTRUMENTALISTA DE LABORATORIO</t>
  </si>
  <si>
    <t>JUANA BELÉN MARTE</t>
  </si>
  <si>
    <t xml:space="preserve">LABORATORIO CROMATOGRAFÍA </t>
  </si>
  <si>
    <t>RAUL IGNACIO SABALA</t>
  </si>
  <si>
    <t>AUXILIAR DE MANTENIMIENTO DE EQUIPO</t>
  </si>
  <si>
    <t>NICOLE ORTEGA CORDERO</t>
  </si>
  <si>
    <t xml:space="preserve">EUCEBIA NARCISA HERNÁNDEZ </t>
  </si>
  <si>
    <t>ELIZABETH SIME SEVERINO</t>
  </si>
  <si>
    <t>BRAULIO VICTOR VELGAL DE LA ROSA</t>
  </si>
  <si>
    <t>HÉCTOR ALEXIS RINCON BRITO</t>
  </si>
  <si>
    <t>BETTY BELÉN PÉREZ MONTERO</t>
  </si>
  <si>
    <t>JOSE ANTONIO SÁNCHEZ BORBÓN</t>
  </si>
  <si>
    <t>CESAR DE LA CRUZ</t>
  </si>
  <si>
    <t>INVESTIGADOR</t>
  </si>
  <si>
    <t>CÁNDIDA ELIZABETH CORNIELLE D.</t>
  </si>
  <si>
    <t>CAPACITACIÓN EXTERNA</t>
  </si>
  <si>
    <t>ADELA MATOS DIAZ</t>
  </si>
  <si>
    <t>BIBLIOTECA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</si>
  <si>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</si>
  <si>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</si>
  <si>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</si>
  <si>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</si>
  <si>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</si>
  <si>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</si>
  <si>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</si>
  <si>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</si>
  <si>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</si>
  <si>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</si>
  <si>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</si>
  <si>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</si>
  <si>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</si>
  <si>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</si>
  <si>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</si>
  <si>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</si>
  <si>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</si>
  <si>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</si>
  <si>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</si>
  <si>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</si>
  <si>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</si>
  <si>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</si>
  <si>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</si>
  <si>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</si>
  <si>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</si>
  <si>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</si>
  <si>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</si>
  <si>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FECHA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</si>
  <si>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</si>
  <si>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</si>
  <si>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</si>
  <si>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</si>
  <si>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</si>
  <si>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</si>
  <si>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</si>
  <si>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</si>
  <si>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</si>
  <si>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</si>
  <si>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</si>
  <si>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Nómina de Sueldos: Personal Cargo de Carrera Programa 12</t>
  </si>
  <si>
    <t>TEMPORAL</t>
  </si>
  <si>
    <t>DILANNY MORETA</t>
  </si>
  <si>
    <t>LUCIANNY MARIA SANTOS LUGO</t>
  </si>
  <si>
    <t>MILENNY CARABALLO</t>
  </si>
  <si>
    <t>CAROLINA FELIX VALERA</t>
  </si>
  <si>
    <t>LUZ VILMANIA DE KAISER ALMONTE</t>
  </si>
  <si>
    <t>GLADYS JEAN BATISTA</t>
  </si>
  <si>
    <t>OSIRIS ENMANUEL PAULINO MINIER</t>
  </si>
  <si>
    <t>01/10/21 HASTA 01/04/2022</t>
  </si>
  <si>
    <t xml:space="preserve">NATANAEL DE LEON DE LEON </t>
  </si>
  <si>
    <t>ANALISTA PRESUPUESTO</t>
  </si>
  <si>
    <t>DILCYS SCHERIBELL SOSA SANTANA</t>
  </si>
  <si>
    <t>01/11/21 HASTA 01/05/2022</t>
  </si>
  <si>
    <t>01/12/21 HASTA 01/06/2022</t>
  </si>
  <si>
    <t>01/12/21 HASTA 01/05/2022</t>
  </si>
  <si>
    <t>01/09/21 HASTA 01/03/2022</t>
  </si>
  <si>
    <t>10/11/21 HASTA 10/05/2022</t>
  </si>
  <si>
    <t>DIRECCION DE INVESTIGACION E INNOVACION</t>
  </si>
  <si>
    <t>DEPARTAMENTO ADMINISTRATIVO Y FINANCIERO</t>
  </si>
  <si>
    <t>DIVISION JURIDICA</t>
  </si>
  <si>
    <t>DIVISION DE COMPRAS Y CONTRATACIOES</t>
  </si>
  <si>
    <t>DEPARTAMENTO DE SERVICIOS DE APOYO A LA PRODUCCION</t>
  </si>
  <si>
    <t>DIVISION SERVICIOS GENERALES</t>
  </si>
  <si>
    <t>DEPARTAMENTO DE RECURSOS HUMANOS</t>
  </si>
  <si>
    <t>DEPARTAMENTO DE PLANIFICACIÓN Y DESARROLLO</t>
  </si>
  <si>
    <t xml:space="preserve">DIVISION DE CALIDAD EN LA GESTIÓN </t>
  </si>
  <si>
    <t>DIVISION JURÍDICA</t>
  </si>
  <si>
    <t>DIVISION DE CONTABILIDAD</t>
  </si>
  <si>
    <t>DEPARTAMENTO DE BIOTECNOLOGIA VEGETAL (CEBIVE)</t>
  </si>
  <si>
    <t>SESION DE ALMACÉN</t>
  </si>
  <si>
    <t>DIVISION DE TECNOLOGÍA DE LA INFORMACIÓN Y COMUNICACIÓN</t>
  </si>
  <si>
    <t xml:space="preserve">DIVISION DE LA CALIDAD EN LA GESTIÓN </t>
  </si>
  <si>
    <t>DEPARTAMENTO DE INVESTIGACION Y DESARROLLO DE ENERGÍA ALTERNATIVAS</t>
  </si>
  <si>
    <t xml:space="preserve">DIVISION DE COMUNICACIONES </t>
  </si>
  <si>
    <t>DEPARTAMENTO DE INVESTIGACIONES MEDIOAMBIENTALES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</si>
  <si>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</si>
  <si>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</si>
  <si>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</si>
  <si>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</si>
  <si>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</si>
  <si>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DENISSE QUEZADA PRENZA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</si>
  <si>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</si>
  <si>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</si>
  <si>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</si>
  <si>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</si>
  <si>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</si>
  <si>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</si>
  <si>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AYUDANTE DE MANTENIMIENTO</t>
  </si>
  <si>
    <t>MARIANHY EMETERIO MOSQUEA</t>
  </si>
  <si>
    <t>NICOLASA ASENCIO VELOZ</t>
  </si>
  <si>
    <t>ERENIA FELIZ SUERO</t>
  </si>
  <si>
    <t>FLOR MARIA GONZALEZ LINARES</t>
  </si>
  <si>
    <t>ELISA JACQUELINE PIMENTEL PEREZ</t>
  </si>
  <si>
    <t>15/02/22 HASTA 15/07/2022</t>
  </si>
  <si>
    <t>03/02/22 HASTA 03/07/2022</t>
  </si>
  <si>
    <t>01/02/22 HASTA 01/07/2022</t>
  </si>
  <si>
    <t>01/01/22 HASTA 30-05-2022</t>
  </si>
  <si>
    <t>01-02-22 HASTA 30-07-2022</t>
  </si>
  <si>
    <t>01/02/22 HASTA 30/07/2022</t>
  </si>
  <si>
    <t>01/10/21 HASTA 30/03/2022</t>
  </si>
  <si>
    <t>11/01/22 HASTA 11/05/2022</t>
  </si>
  <si>
    <t>01/03/22 HASTA 30/08/2022</t>
  </si>
  <si>
    <t xml:space="preserve">DEPARTAMENTO ADMINISTRATIVO </t>
  </si>
  <si>
    <t>ASESORA</t>
  </si>
  <si>
    <t>AUXILIAR ADMINITRATIVA</t>
  </si>
  <si>
    <t>OFICINA LIBRE ACCESO A LA INFORMACION</t>
  </si>
  <si>
    <t xml:space="preserve">RESPONSABLE 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</si>
  <si>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</si>
  <si>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</si>
  <si>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</si>
  <si>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</si>
  <si>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</si>
  <si>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</si>
  <si>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01/02/22 HASTA 30-07-2022</t>
  </si>
  <si>
    <t>Nómina de Sueldos: Empleados Temporal Prg.  11</t>
  </si>
  <si>
    <t>MADELYN ALTAGRACIA ARIAS</t>
  </si>
  <si>
    <t>LUIS ALBAERTO POLANCO DE LA CRUZ</t>
  </si>
  <si>
    <t xml:space="preserve">                           MARZO 2022</t>
  </si>
  <si>
    <t>YOLANDA JIMENEZ GARCIA</t>
  </si>
  <si>
    <t xml:space="preserve">      MARZO 2022</t>
  </si>
  <si>
    <t>DEPARTAMENTO FINANCIERO</t>
  </si>
  <si>
    <t>MAYELYN MATEO BAUTISTA</t>
  </si>
  <si>
    <t>15/05/22 HASTA 15/07/2022</t>
  </si>
  <si>
    <t>DIVISION DE ASESORIA Y ACOMPAÑAMIENTO TECNICO A LA INDUSTRIA Y EMPRE.</t>
  </si>
  <si>
    <t xml:space="preserve"> MARZO 2022</t>
  </si>
  <si>
    <t>ENCARGADA (INTERINA)</t>
  </si>
  <si>
    <t>LABORATORIO DE ENSAYOS FISICOS</t>
  </si>
  <si>
    <t>DEPARTAMENTO DE BIOLOGIA MOLECULAR Y VIROLOGIA</t>
  </si>
  <si>
    <t xml:space="preserve">                          MARZO 2022</t>
  </si>
  <si>
    <t xml:space="preserve">        MARZO 2022</t>
  </si>
  <si>
    <t xml:space="preserve">             MARZO 2022</t>
  </si>
  <si>
    <t>MANUEL JOSE HICHEZ DE LA CRUZ</t>
  </si>
  <si>
    <t>ENRIQUEZ RESTITUYO TRINIDAD</t>
  </si>
  <si>
    <t>YOCASTA MARLENIS SANTANA M.</t>
  </si>
  <si>
    <t>EDIAN FRANKLIN FRANCO DE LOS S</t>
  </si>
  <si>
    <t xml:space="preserve">GLENY KARINA DE LOS SANTOS </t>
  </si>
  <si>
    <t xml:space="preserve">MELISSA ELIONOL GÓMEZ ACOSTA </t>
  </si>
  <si>
    <t>OMNELINA ESTHER ROSARIO A</t>
  </si>
  <si>
    <t>ROLFY ARISMENDY HERNANDEZ M</t>
  </si>
  <si>
    <t xml:space="preserve">ALEJANDRO ANTONIO MOLINA </t>
  </si>
  <si>
    <t>TÉCNICO ASESORÍA Y A</t>
  </si>
  <si>
    <t xml:space="preserve">SUPERVISOR DE MANT. EQUIPOS </t>
  </si>
  <si>
    <t>DEPARTAMENTO DE INVESTIGACION Y DESARROLLO DE ENERGIA</t>
  </si>
  <si>
    <t>AUXILIAR DE RECEPCIÓN DE M</t>
  </si>
  <si>
    <t>AUXILIAR RECEPCIÓN DE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</si>
</sst>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4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8"/>
      <name val="Arial Black"/>
      <family val="2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0" fontId="0" fillId="0" borderId="0" xfId="0" applyBorder="1"/>
    <xf numFmtId="4" fontId="6" fillId="4" borderId="1" xfId="0" applyNumberFormat="1" applyFont="1" applyFill="1" applyBorder="1" applyAlignment="1">
      <alignment horizontal="center"/>
    </xf>
    <xf numFmtId="0" fontId="17" fillId="0" borderId="0" xfId="0" applyFont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30" fillId="0" borderId="0" xfId="0" applyNumberFormat="1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4" fontId="1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6" fillId="6" borderId="1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4" fontId="22" fillId="0" borderId="1" xfId="0" applyNumberFormat="1" applyFont="1" applyBorder="1"/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3" fillId="0" borderId="0" xfId="0" applyNumberFormat="1" applyFont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/>
    <xf numFmtId="0" fontId="21" fillId="6" borderId="1" xfId="0" applyFont="1" applyFill="1" applyBorder="1" applyAlignment="1">
      <alignment horizontal="center"/>
    </xf>
    <xf numFmtId="0" fontId="34" fillId="0" borderId="0" xfId="0" applyFont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35" fillId="0" borderId="0" xfId="0" applyFont="1"/>
    <xf numFmtId="0" fontId="19" fillId="5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0" borderId="1" xfId="2" applyNumberFormat="1" applyFont="1" applyBorder="1" applyAlignment="1">
      <alignment horizontal="center"/>
    </xf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11" fillId="0" borderId="0" xfId="2" applyFont="1"/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/>
    <xf numFmtId="0" fontId="3" fillId="2" borderId="0" xfId="0" applyFont="1" applyFill="1" applyAlignment="1">
      <alignment vertical="center"/>
    </xf>
    <xf numFmtId="0" fontId="40" fillId="0" borderId="0" xfId="0" applyFont="1"/>
    <xf numFmtId="0" fontId="41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2" fillId="0" borderId="0" xfId="0" applyFont="1" applyBorder="1"/>
    <xf numFmtId="0" fontId="42" fillId="0" borderId="0" xfId="0" applyFont="1"/>
    <xf numFmtId="0" fontId="5" fillId="2" borderId="4" xfId="0" applyFont="1" applyFill="1" applyBorder="1" applyAlignment="1">
      <alignment horizontal="left"/>
    </xf>
    <xf numFmtId="0" fontId="43" fillId="2" borderId="1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43" fillId="2" borderId="1" xfId="0" applyFont="1" applyFill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3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0" borderId="1" xfId="0" applyNumberFormat="1" applyFont="1" applyFill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40" fillId="0" borderId="0" xfId="0" applyFont="1" applyBorder="1"/>
    <xf numFmtId="0" fontId="5" fillId="3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43" fillId="0" borderId="0" xfId="0" applyFont="1"/>
    <xf numFmtId="0" fontId="5" fillId="0" borderId="1" xfId="0" applyFont="1" applyBorder="1" applyAlignment="1"/>
    <xf numFmtId="4" fontId="5" fillId="2" borderId="0" xfId="0" applyNumberFormat="1" applyFont="1" applyFill="1" applyBorder="1" applyAlignment="1">
      <alignment horizontal="center"/>
    </xf>
    <xf numFmtId="0" fontId="39" fillId="0" borderId="0" xfId="0" applyFont="1" applyBorder="1"/>
    <xf numFmtId="4" fontId="5" fillId="0" borderId="0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44" fillId="0" borderId="0" xfId="0" applyFont="1" applyBorder="1"/>
    <xf numFmtId="43" fontId="5" fillId="3" borderId="1" xfId="2" applyFont="1" applyFill="1" applyBorder="1" applyAlignment="1">
      <alignment horizontal="center" wrapText="1"/>
    </xf>
    <xf numFmtId="43" fontId="5" fillId="3" borderId="1" xfId="2" applyFont="1" applyFill="1" applyBorder="1" applyAlignment="1">
      <alignment horizontal="center"/>
    </xf>
    <xf numFmtId="43" fontId="5" fillId="2" borderId="1" xfId="2" applyFont="1" applyFill="1" applyBorder="1" applyAlignment="1">
      <alignment horizontal="left"/>
    </xf>
    <xf numFmtId="43" fontId="5" fillId="0" borderId="1" xfId="2" applyFont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3" fillId="2" borderId="0" xfId="2" applyFont="1" applyFill="1" applyBorder="1" applyAlignment="1">
      <alignment vertical="center"/>
    </xf>
    <xf numFmtId="43" fontId="40" fillId="0" borderId="0" xfId="2" applyFont="1" applyBorder="1"/>
    <xf numFmtId="43" fontId="5" fillId="2" borderId="0" xfId="2" applyFont="1" applyFill="1" applyBorder="1" applyAlignment="1">
      <alignment horizontal="center"/>
    </xf>
    <xf numFmtId="43" fontId="5" fillId="0" borderId="0" xfId="2" applyFont="1" applyBorder="1" applyAlignment="1">
      <alignment horizontal="center"/>
    </xf>
    <xf numFmtId="43" fontId="39" fillId="0" borderId="0" xfId="2" applyFont="1" applyBorder="1"/>
    <xf numFmtId="43" fontId="39" fillId="0" borderId="0" xfId="2" applyFont="1"/>
    <xf numFmtId="43" fontId="41" fillId="0" borderId="0" xfId="2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center"/>
    </xf>
    <xf numFmtId="43" fontId="5" fillId="3" borderId="1" xfId="2" applyFont="1" applyFill="1" applyBorder="1" applyAlignment="1">
      <alignment horizontal="left"/>
    </xf>
    <xf numFmtId="43" fontId="5" fillId="2" borderId="0" xfId="2" applyFont="1" applyFill="1" applyBorder="1" applyAlignment="1">
      <alignment horizontal="left"/>
    </xf>
    <xf numFmtId="43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4" fontId="45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5" fillId="0" borderId="2" xfId="0" applyFont="1" applyBorder="1" applyAlignment="1">
      <alignment horizontal="left"/>
    </xf>
    <xf numFmtId="0" fontId="46" fillId="0" borderId="0" xfId="0" applyFont="1" applyAlignment="1">
      <alignment horizontal="left"/>
    </xf>
    <xf numFmtId="4" fontId="46" fillId="0" borderId="0" xfId="0" applyNumberFormat="1" applyFont="1" applyAlignment="1">
      <alignment horizontal="left"/>
    </xf>
    <xf numFmtId="4" fontId="46" fillId="0" borderId="2" xfId="0" applyNumberFormat="1" applyFont="1" applyBorder="1" applyAlignment="1">
      <alignment horizontal="left"/>
    </xf>
    <xf numFmtId="4" fontId="46" fillId="0" borderId="0" xfId="0" applyNumberFormat="1" applyFont="1" applyAlignment="1">
      <alignment horizontal="center"/>
    </xf>
    <xf numFmtId="0" fontId="47" fillId="0" borderId="0" xfId="0" applyFont="1"/>
    <xf numFmtId="0" fontId="18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8" fillId="0" borderId="0" xfId="0" applyFont="1"/>
    <xf numFmtId="4" fontId="18" fillId="0" borderId="0" xfId="0" applyNumberFormat="1" applyFont="1" applyAlignment="1">
      <alignment horizontal="center"/>
    </xf>
    <xf numFmtId="0" fontId="49" fillId="0" borderId="0" xfId="0" applyFont="1" applyBorder="1" applyAlignment="1">
      <alignment horizontal="left"/>
    </xf>
    <xf numFmtId="4" fontId="49" fillId="0" borderId="0" xfId="0" applyNumberFormat="1" applyFont="1" applyBorder="1" applyAlignment="1">
      <alignment horizontal="left"/>
    </xf>
    <xf numFmtId="0" fontId="50" fillId="0" borderId="0" xfId="0" applyFont="1"/>
    <xf numFmtId="4" fontId="49" fillId="0" borderId="0" xfId="0" applyNumberFormat="1" applyFont="1" applyBorder="1" applyAlignment="1">
      <alignment horizontal="center"/>
    </xf>
    <xf numFmtId="0" fontId="49" fillId="0" borderId="2" xfId="0" applyFont="1" applyBorder="1" applyAlignment="1">
      <alignment horizontal="left"/>
    </xf>
    <xf numFmtId="4" fontId="49" fillId="0" borderId="2" xfId="0" applyNumberFormat="1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43" fontId="49" fillId="0" borderId="0" xfId="2" applyFont="1" applyBorder="1" applyAlignment="1">
      <alignment horizontal="left"/>
    </xf>
    <xf numFmtId="43" fontId="50" fillId="0" borderId="0" xfId="2" applyFont="1"/>
    <xf numFmtId="0" fontId="49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52" fillId="0" borderId="0" xfId="0" applyFont="1" applyBorder="1"/>
    <xf numFmtId="43" fontId="52" fillId="0" borderId="0" xfId="2" applyFont="1" applyBorder="1"/>
    <xf numFmtId="0" fontId="53" fillId="0" borderId="0" xfId="0" applyFont="1"/>
    <xf numFmtId="0" fontId="21" fillId="6" borderId="3" xfId="0" applyFont="1" applyFill="1" applyBorder="1" applyAlignment="1"/>
    <xf numFmtId="0" fontId="21" fillId="6" borderId="4" xfId="0" applyFont="1" applyFill="1" applyBorder="1" applyAlignment="1"/>
    <xf numFmtId="0" fontId="21" fillId="6" borderId="5" xfId="0" applyFont="1" applyFill="1" applyBorder="1" applyAlignment="1"/>
    <xf numFmtId="14" fontId="7" fillId="0" borderId="1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" fontId="43" fillId="0" borderId="1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17" fontId="19" fillId="5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Comma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3069870</xdr:colOff>
      <xdr:row>0</xdr:row>
      <xdr:rowOff>138546</xdr:rowOff>
    </xdr:from>
    <xdr:to>
      <xdr:col>5</xdr:col>
      <xdr:colOff>415636</xdr:colOff>
      <xdr:row>2</xdr:row>
      <xdr:rowOff>173182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192597" y="138546"/>
          <a:ext cx="2021675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2717623</xdr:colOff>
      <xdr:row>0</xdr:row>
      <xdr:rowOff>259635</xdr:rowOff>
    </xdr:from>
    <xdr:to>
      <xdr:col>5</xdr:col>
      <xdr:colOff>608138</xdr:colOff>
      <xdr:row>3</xdr:row>
      <xdr:rowOff>18677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174829" y="259635"/>
          <a:ext cx="2335515" cy="76757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3272327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2952422</xdr:colOff>
      <xdr:row>0</xdr:row>
      <xdr:rowOff>2</xdr:rowOff>
    </xdr:from>
    <xdr:to>
      <xdr:col>5</xdr:col>
      <xdr:colOff>736023</xdr:colOff>
      <xdr:row>1</xdr:row>
      <xdr:rowOff>173182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300036" y="2"/>
          <a:ext cx="2488373" cy="51954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3295080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639247</xdr:colOff>
      <xdr:row>0</xdr:row>
      <xdr:rowOff>0</xdr:rowOff>
    </xdr:from>
    <xdr:to>
      <xdr:col>5</xdr:col>
      <xdr:colOff>1532931</xdr:colOff>
      <xdr:row>1</xdr:row>
      <xdr:rowOff>104179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512880" y="0"/>
          <a:ext cx="2515910" cy="44648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3069490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1365517</xdr:colOff>
      <xdr:row>1</xdr:row>
      <xdr:rowOff>79375</xdr:rowOff>
    </xdr:from>
    <xdr:to>
      <xdr:col>4</xdr:col>
      <xdr:colOff>2190750</xdr:colOff>
      <xdr:row>2</xdr:row>
      <xdr:rowOff>269875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38267" y="428625"/>
          <a:ext cx="2222233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1927985</xdr:colOff>
      <xdr:row>0</xdr:row>
      <xdr:rowOff>64940</xdr:rowOff>
    </xdr:from>
    <xdr:to>
      <xdr:col>3</xdr:col>
      <xdr:colOff>996314</xdr:colOff>
      <xdr:row>0</xdr:row>
      <xdr:rowOff>65300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356610" y="64940"/>
          <a:ext cx="5323079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375997</xdr:colOff>
      <xdr:row>0</xdr:row>
      <xdr:rowOff>1</xdr:rowOff>
    </xdr:from>
    <xdr:to>
      <xdr:col>5</xdr:col>
      <xdr:colOff>777876</xdr:colOff>
      <xdr:row>1</xdr:row>
      <xdr:rowOff>190501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948497" y="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view="pageBreakPreview" zoomScale="55" zoomScaleNormal="55" zoomScaleSheetLayoutView="55" zoomScalePageLayoutView="39" workbookViewId="0">
      <selection activeCell="A4" sqref="A4:N4"/>
    </sheetView>
  </sheetViews>
  <sheetFormatPr defaultColWidth="9.140625" defaultRowHeight="15" x14ac:dyDescent="0.25"/>
  <cols>
    <col min="1" max="1" width="6.140625" style="95" customWidth="1"/>
    <col min="2" max="2" width="71.5703125" style="95" customWidth="1"/>
    <col min="3" max="3" width="94.140625" style="95" customWidth="1"/>
    <col min="4" max="4" width="49.42578125" style="95" customWidth="1"/>
    <col min="5" max="5" width="20.7109375" style="95" customWidth="1"/>
    <col min="6" max="6" width="19.42578125" style="95" customWidth="1"/>
    <col min="7" max="7" width="23.140625" style="168" customWidth="1"/>
    <col min="8" max="8" width="18.5703125" style="95" customWidth="1"/>
    <col min="9" max="9" width="15.7109375" style="95" customWidth="1"/>
    <col min="10" max="10" width="22" style="95" customWidth="1"/>
    <col min="11" max="11" width="22.5703125" style="95" customWidth="1"/>
    <col min="12" max="12" width="19" style="168" customWidth="1"/>
    <col min="13" max="13" width="23" style="168" customWidth="1"/>
    <col min="14" max="14" width="28.42578125" style="168" customWidth="1"/>
    <col min="15" max="16384" width="9.140625" style="95"/>
  </cols>
  <sheetData>
    <row r="1" spans="1:17" s="121" customFormat="1" ht="27" x14ac:dyDescent="0.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s="121" customFormat="1" ht="23.25" customHeight="1" x14ac:dyDescent="0.5">
      <c r="A2" s="144"/>
      <c r="B2" s="144"/>
      <c r="C2" s="144"/>
      <c r="D2" s="144"/>
      <c r="E2" s="144"/>
      <c r="F2" s="144"/>
      <c r="G2" s="163"/>
      <c r="H2" s="144"/>
      <c r="I2" s="144"/>
      <c r="J2" s="144"/>
      <c r="K2" s="144"/>
      <c r="L2" s="163"/>
      <c r="M2" s="163"/>
      <c r="N2" s="163"/>
    </row>
    <row r="3" spans="1:17" s="121" customFormat="1" ht="27" x14ac:dyDescent="0.5">
      <c r="A3" s="144"/>
      <c r="B3" s="144"/>
      <c r="C3" s="144"/>
      <c r="D3" s="144"/>
      <c r="E3" s="144"/>
      <c r="F3" s="144"/>
      <c r="G3" s="163"/>
      <c r="H3" s="144"/>
      <c r="I3" s="144"/>
      <c r="J3" s="144"/>
      <c r="K3" s="144"/>
      <c r="L3" s="163"/>
      <c r="M3" s="163"/>
      <c r="N3" s="163"/>
    </row>
    <row r="4" spans="1:17" s="121" customFormat="1" ht="27" x14ac:dyDescent="0.5">
      <c r="A4" s="213" t="s">
        <v>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17" s="121" customFormat="1" ht="27" x14ac:dyDescent="0.5">
      <c r="A5" s="214" t="s">
        <v>336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85"/>
    </row>
    <row r="6" spans="1:17" s="121" customFormat="1" ht="27" x14ac:dyDescent="0.5">
      <c r="A6" s="213" t="s">
        <v>248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3"/>
      <c r="P6" s="3"/>
      <c r="Q6" s="3"/>
    </row>
    <row r="7" spans="1:17" s="85" customFormat="1" ht="27" x14ac:dyDescent="0.5">
      <c r="A7" s="145"/>
      <c r="B7" s="145"/>
      <c r="C7" s="145"/>
      <c r="D7" s="145"/>
      <c r="E7" s="145"/>
      <c r="F7" s="145"/>
      <c r="G7" s="164"/>
      <c r="H7" s="145"/>
      <c r="I7" s="145"/>
      <c r="J7" s="145"/>
      <c r="K7" s="145"/>
      <c r="L7" s="164"/>
      <c r="M7" s="164"/>
      <c r="N7" s="164"/>
    </row>
    <row r="8" spans="1:17" s="123" customFormat="1" ht="43.5" customHeight="1" x14ac:dyDescent="0.45">
      <c r="A8" s="5" t="s">
        <v>1</v>
      </c>
      <c r="B8" s="5" t="s">
        <v>2</v>
      </c>
      <c r="C8" s="5" t="s">
        <v>3</v>
      </c>
      <c r="D8" s="5" t="s">
        <v>4</v>
      </c>
      <c r="E8" s="146" t="s">
        <v>5</v>
      </c>
      <c r="F8" s="146" t="s">
        <v>245</v>
      </c>
      <c r="G8" s="158" t="s">
        <v>249</v>
      </c>
      <c r="H8" s="159" t="s">
        <v>6</v>
      </c>
      <c r="I8" s="158" t="s">
        <v>7</v>
      </c>
      <c r="J8" s="159" t="s">
        <v>8</v>
      </c>
      <c r="K8" s="158" t="s">
        <v>9</v>
      </c>
      <c r="L8" s="158" t="s">
        <v>10</v>
      </c>
      <c r="M8" s="158" t="s">
        <v>11</v>
      </c>
      <c r="N8" s="159" t="s">
        <v>12</v>
      </c>
    </row>
    <row r="9" spans="1:17" s="150" customFormat="1" ht="27" customHeight="1" x14ac:dyDescent="0.45">
      <c r="A9" s="9">
        <v>1</v>
      </c>
      <c r="B9" s="86" t="s">
        <v>13</v>
      </c>
      <c r="C9" s="143" t="s">
        <v>14</v>
      </c>
      <c r="D9" s="143" t="s">
        <v>15</v>
      </c>
      <c r="E9" s="143" t="s">
        <v>16</v>
      </c>
      <c r="F9" s="143" t="s">
        <v>246</v>
      </c>
      <c r="G9" s="160">
        <v>240000</v>
      </c>
      <c r="H9" s="161">
        <v>45287.46</v>
      </c>
      <c r="I9" s="161">
        <v>25</v>
      </c>
      <c r="J9" s="161">
        <v>6888</v>
      </c>
      <c r="K9" s="161">
        <v>4943.8</v>
      </c>
      <c r="L9" s="161">
        <v>3345.12</v>
      </c>
      <c r="M9" s="161">
        <f t="shared" ref="M9:M36" si="0">+H9+I9+J9+K9+L9</f>
        <v>60489.380000000005</v>
      </c>
      <c r="N9" s="162">
        <f t="shared" ref="N9:N40" si="1">+G9-M9</f>
        <v>179510.62</v>
      </c>
    </row>
    <row r="10" spans="1:17" s="123" customFormat="1" ht="24.75" customHeight="1" x14ac:dyDescent="0.45">
      <c r="A10" s="9">
        <v>2</v>
      </c>
      <c r="B10" s="87" t="s">
        <v>21</v>
      </c>
      <c r="C10" s="151" t="s">
        <v>276</v>
      </c>
      <c r="D10" s="151" t="s">
        <v>18</v>
      </c>
      <c r="E10" s="143" t="s">
        <v>19</v>
      </c>
      <c r="F10" s="143" t="s">
        <v>246</v>
      </c>
      <c r="G10" s="160">
        <v>100000</v>
      </c>
      <c r="H10" s="161">
        <v>12105.44</v>
      </c>
      <c r="I10" s="161">
        <v>25</v>
      </c>
      <c r="J10" s="161">
        <v>2870</v>
      </c>
      <c r="K10" s="161">
        <v>3040</v>
      </c>
      <c r="L10" s="161">
        <v>0</v>
      </c>
      <c r="M10" s="161">
        <f t="shared" si="0"/>
        <v>18040.440000000002</v>
      </c>
      <c r="N10" s="162">
        <f t="shared" si="1"/>
        <v>81959.56</v>
      </c>
    </row>
    <row r="11" spans="1:17" s="123" customFormat="1" ht="22.5" customHeight="1" x14ac:dyDescent="0.45">
      <c r="A11" s="9">
        <v>3</v>
      </c>
      <c r="B11" s="86" t="s">
        <v>27</v>
      </c>
      <c r="C11" s="143" t="s">
        <v>319</v>
      </c>
      <c r="D11" s="143" t="s">
        <v>29</v>
      </c>
      <c r="E11" s="143" t="s">
        <v>30</v>
      </c>
      <c r="F11" s="143" t="s">
        <v>246</v>
      </c>
      <c r="G11" s="160">
        <v>70000</v>
      </c>
      <c r="H11" s="161">
        <v>5368.45</v>
      </c>
      <c r="I11" s="161">
        <v>25</v>
      </c>
      <c r="J11" s="161">
        <v>2009</v>
      </c>
      <c r="K11" s="161">
        <v>2128</v>
      </c>
      <c r="L11" s="161">
        <v>3254.13</v>
      </c>
      <c r="M11" s="161">
        <f t="shared" si="0"/>
        <v>12784.580000000002</v>
      </c>
      <c r="N11" s="162">
        <f t="shared" si="1"/>
        <v>57215.42</v>
      </c>
    </row>
    <row r="12" spans="1:17" s="123" customFormat="1" ht="27" customHeight="1" x14ac:dyDescent="0.45">
      <c r="A12" s="9">
        <v>4</v>
      </c>
      <c r="B12" s="86" t="s">
        <v>48</v>
      </c>
      <c r="C12" s="143" t="s">
        <v>278</v>
      </c>
      <c r="D12" s="143" t="s">
        <v>26</v>
      </c>
      <c r="E12" s="143" t="s">
        <v>19</v>
      </c>
      <c r="F12" s="143" t="s">
        <v>247</v>
      </c>
      <c r="G12" s="160">
        <v>70000</v>
      </c>
      <c r="H12" s="161">
        <v>5368.45</v>
      </c>
      <c r="I12" s="161">
        <v>25</v>
      </c>
      <c r="J12" s="161">
        <v>2009</v>
      </c>
      <c r="K12" s="161">
        <v>2128</v>
      </c>
      <c r="L12" s="161">
        <v>0</v>
      </c>
      <c r="M12" s="161">
        <f t="shared" si="0"/>
        <v>9530.4500000000007</v>
      </c>
      <c r="N12" s="162">
        <f t="shared" si="1"/>
        <v>60469.55</v>
      </c>
    </row>
    <row r="13" spans="1:17" s="123" customFormat="1" ht="27" customHeight="1" x14ac:dyDescent="0.45">
      <c r="A13" s="9">
        <v>5</v>
      </c>
      <c r="B13" s="86" t="s">
        <v>32</v>
      </c>
      <c r="C13" s="143" t="s">
        <v>359</v>
      </c>
      <c r="D13" s="143" t="s">
        <v>23</v>
      </c>
      <c r="E13" s="143" t="s">
        <v>19</v>
      </c>
      <c r="F13" s="143" t="s">
        <v>246</v>
      </c>
      <c r="G13" s="160">
        <v>70000</v>
      </c>
      <c r="H13" s="161">
        <v>5368.45</v>
      </c>
      <c r="I13" s="161">
        <v>25</v>
      </c>
      <c r="J13" s="161">
        <v>2009</v>
      </c>
      <c r="K13" s="161">
        <v>2128</v>
      </c>
      <c r="L13" s="161">
        <v>6900</v>
      </c>
      <c r="M13" s="161">
        <f t="shared" si="0"/>
        <v>16430.45</v>
      </c>
      <c r="N13" s="162">
        <f t="shared" si="1"/>
        <v>53569.55</v>
      </c>
    </row>
    <row r="14" spans="1:17" s="123" customFormat="1" ht="27" customHeight="1" x14ac:dyDescent="0.45">
      <c r="A14" s="9">
        <v>6</v>
      </c>
      <c r="B14" s="87" t="s">
        <v>56</v>
      </c>
      <c r="C14" s="143" t="s">
        <v>14</v>
      </c>
      <c r="D14" s="143" t="s">
        <v>57</v>
      </c>
      <c r="E14" s="143" t="s">
        <v>19</v>
      </c>
      <c r="F14" s="143" t="s">
        <v>247</v>
      </c>
      <c r="G14" s="160">
        <v>65000</v>
      </c>
      <c r="H14" s="161">
        <v>4427.55</v>
      </c>
      <c r="I14" s="161">
        <v>25</v>
      </c>
      <c r="J14" s="161">
        <v>1865.5</v>
      </c>
      <c r="K14" s="161">
        <v>1976</v>
      </c>
      <c r="L14" s="161">
        <v>0</v>
      </c>
      <c r="M14" s="161">
        <f t="shared" si="0"/>
        <v>8294.0499999999993</v>
      </c>
      <c r="N14" s="162">
        <f t="shared" si="1"/>
        <v>56705.95</v>
      </c>
      <c r="O14" s="95"/>
      <c r="P14" s="95"/>
      <c r="Q14" s="95"/>
    </row>
    <row r="15" spans="1:17" s="123" customFormat="1" ht="27" customHeight="1" x14ac:dyDescent="0.45">
      <c r="A15" s="9">
        <v>7</v>
      </c>
      <c r="B15" s="87" t="s">
        <v>38</v>
      </c>
      <c r="C15" s="143" t="s">
        <v>278</v>
      </c>
      <c r="D15" s="143" t="s">
        <v>18</v>
      </c>
      <c r="E15" s="143" t="s">
        <v>19</v>
      </c>
      <c r="F15" s="143" t="s">
        <v>246</v>
      </c>
      <c r="G15" s="160">
        <v>60000</v>
      </c>
      <c r="H15" s="161">
        <v>3486.65</v>
      </c>
      <c r="I15" s="161">
        <v>25</v>
      </c>
      <c r="J15" s="161">
        <v>1722</v>
      </c>
      <c r="K15" s="161">
        <v>1824</v>
      </c>
      <c r="L15" s="161">
        <v>1575</v>
      </c>
      <c r="M15" s="161">
        <f t="shared" si="0"/>
        <v>8632.65</v>
      </c>
      <c r="N15" s="162">
        <f t="shared" si="1"/>
        <v>51367.35</v>
      </c>
      <c r="O15" s="95"/>
      <c r="P15" s="95"/>
      <c r="Q15" s="95"/>
    </row>
    <row r="16" spans="1:17" s="123" customFormat="1" ht="27" customHeight="1" x14ac:dyDescent="0.45">
      <c r="A16" s="9">
        <v>8</v>
      </c>
      <c r="B16" s="87" t="s">
        <v>39</v>
      </c>
      <c r="C16" s="143" t="s">
        <v>40</v>
      </c>
      <c r="D16" s="143" t="s">
        <v>18</v>
      </c>
      <c r="E16" s="143" t="s">
        <v>19</v>
      </c>
      <c r="F16" s="143" t="s">
        <v>246</v>
      </c>
      <c r="G16" s="160">
        <v>60000</v>
      </c>
      <c r="H16" s="161">
        <v>3486.65</v>
      </c>
      <c r="I16" s="161">
        <v>25</v>
      </c>
      <c r="J16" s="161">
        <v>1722</v>
      </c>
      <c r="K16" s="161">
        <v>1824</v>
      </c>
      <c r="L16" s="161">
        <v>1575</v>
      </c>
      <c r="M16" s="161">
        <f t="shared" si="0"/>
        <v>8632.65</v>
      </c>
      <c r="N16" s="162">
        <f t="shared" si="1"/>
        <v>51367.35</v>
      </c>
      <c r="O16" s="95"/>
      <c r="P16" s="95"/>
      <c r="Q16" s="95"/>
    </row>
    <row r="17" spans="1:17" s="123" customFormat="1" ht="27" customHeight="1" x14ac:dyDescent="0.45">
      <c r="A17" s="9">
        <v>9</v>
      </c>
      <c r="B17" s="86" t="s">
        <v>41</v>
      </c>
      <c r="C17" s="143" t="s">
        <v>281</v>
      </c>
      <c r="D17" s="143" t="s">
        <v>26</v>
      </c>
      <c r="E17" s="143" t="s">
        <v>30</v>
      </c>
      <c r="F17" s="143" t="s">
        <v>247</v>
      </c>
      <c r="G17" s="160">
        <v>55000</v>
      </c>
      <c r="H17" s="161">
        <v>2559.6799999999998</v>
      </c>
      <c r="I17" s="161">
        <v>25</v>
      </c>
      <c r="J17" s="161">
        <v>1578.5</v>
      </c>
      <c r="K17" s="161">
        <v>1672</v>
      </c>
      <c r="L17" s="161">
        <v>2834.13</v>
      </c>
      <c r="M17" s="161">
        <f t="shared" si="0"/>
        <v>8669.3100000000013</v>
      </c>
      <c r="N17" s="162">
        <f t="shared" si="1"/>
        <v>46330.69</v>
      </c>
      <c r="O17" s="95"/>
      <c r="P17" s="95"/>
      <c r="Q17" s="95"/>
    </row>
    <row r="18" spans="1:17" s="123" customFormat="1" ht="27" customHeight="1" x14ac:dyDescent="0.45">
      <c r="A18" s="9">
        <v>10</v>
      </c>
      <c r="B18" s="86" t="s">
        <v>43</v>
      </c>
      <c r="C18" s="143" t="s">
        <v>282</v>
      </c>
      <c r="D18" s="143" t="s">
        <v>26</v>
      </c>
      <c r="E18" s="143" t="s">
        <v>19</v>
      </c>
      <c r="F18" s="143" t="s">
        <v>247</v>
      </c>
      <c r="G18" s="160">
        <v>55000</v>
      </c>
      <c r="H18" s="161">
        <v>2154.64</v>
      </c>
      <c r="I18" s="161">
        <v>25</v>
      </c>
      <c r="J18" s="161">
        <v>1578.5</v>
      </c>
      <c r="K18" s="161">
        <v>1672</v>
      </c>
      <c r="L18" s="161">
        <v>3959.37</v>
      </c>
      <c r="M18" s="161">
        <f t="shared" si="0"/>
        <v>9389.5099999999984</v>
      </c>
      <c r="N18" s="162">
        <f t="shared" si="1"/>
        <v>45610.490000000005</v>
      </c>
      <c r="O18" s="95"/>
      <c r="P18" s="95"/>
      <c r="Q18" s="95"/>
    </row>
    <row r="19" spans="1:17" s="123" customFormat="1" ht="27" customHeight="1" x14ac:dyDescent="0.45">
      <c r="A19" s="9">
        <v>11</v>
      </c>
      <c r="B19" s="86" t="s">
        <v>47</v>
      </c>
      <c r="C19" s="143" t="s">
        <v>283</v>
      </c>
      <c r="D19" s="143" t="s">
        <v>29</v>
      </c>
      <c r="E19" s="143" t="s">
        <v>30</v>
      </c>
      <c r="F19" s="143" t="s">
        <v>246</v>
      </c>
      <c r="G19" s="160">
        <v>50000</v>
      </c>
      <c r="H19" s="161">
        <v>1854</v>
      </c>
      <c r="I19" s="161">
        <v>25</v>
      </c>
      <c r="J19" s="161">
        <v>1435</v>
      </c>
      <c r="K19" s="161">
        <v>1520</v>
      </c>
      <c r="L19" s="161">
        <v>1575</v>
      </c>
      <c r="M19" s="161">
        <f t="shared" si="0"/>
        <v>6409</v>
      </c>
      <c r="N19" s="162">
        <f t="shared" si="1"/>
        <v>43591</v>
      </c>
      <c r="O19" s="95"/>
      <c r="P19" s="95"/>
      <c r="Q19" s="95"/>
    </row>
    <row r="20" spans="1:17" s="123" customFormat="1" ht="27" customHeight="1" x14ac:dyDescent="0.45">
      <c r="A20" s="9">
        <v>12</v>
      </c>
      <c r="B20" s="86" t="s">
        <v>53</v>
      </c>
      <c r="C20" s="143" t="s">
        <v>280</v>
      </c>
      <c r="D20" s="143" t="s">
        <v>44</v>
      </c>
      <c r="E20" s="143" t="s">
        <v>30</v>
      </c>
      <c r="F20" s="143" t="s">
        <v>247</v>
      </c>
      <c r="G20" s="160">
        <v>45000</v>
      </c>
      <c r="H20" s="161">
        <v>1148.33</v>
      </c>
      <c r="I20" s="161">
        <v>25</v>
      </c>
      <c r="J20" s="161">
        <v>1291.5</v>
      </c>
      <c r="K20" s="161">
        <v>1368</v>
      </c>
      <c r="L20" s="161">
        <v>8170.99</v>
      </c>
      <c r="M20" s="161">
        <f t="shared" si="0"/>
        <v>12003.82</v>
      </c>
      <c r="N20" s="162">
        <f t="shared" si="1"/>
        <v>32996.18</v>
      </c>
      <c r="O20" s="95"/>
      <c r="P20" s="95"/>
      <c r="Q20" s="95"/>
    </row>
    <row r="21" spans="1:17" ht="27" customHeight="1" x14ac:dyDescent="0.45">
      <c r="A21" s="9">
        <v>13</v>
      </c>
      <c r="B21" s="86" t="s">
        <v>52</v>
      </c>
      <c r="C21" s="143" t="s">
        <v>283</v>
      </c>
      <c r="D21" s="143" t="s">
        <v>320</v>
      </c>
      <c r="E21" s="143" t="s">
        <v>19</v>
      </c>
      <c r="F21" s="143" t="s">
        <v>247</v>
      </c>
      <c r="G21" s="160">
        <v>45000</v>
      </c>
      <c r="H21" s="161">
        <v>1148.33</v>
      </c>
      <c r="I21" s="161">
        <v>25</v>
      </c>
      <c r="J21" s="161">
        <v>1291.5</v>
      </c>
      <c r="K21" s="161">
        <v>1368</v>
      </c>
      <c r="L21" s="161">
        <v>0</v>
      </c>
      <c r="M21" s="161">
        <f t="shared" si="0"/>
        <v>3832.83</v>
      </c>
      <c r="N21" s="162">
        <f t="shared" si="1"/>
        <v>41167.17</v>
      </c>
    </row>
    <row r="22" spans="1:17" ht="27" customHeight="1" x14ac:dyDescent="0.45">
      <c r="A22" s="9">
        <v>14</v>
      </c>
      <c r="B22" s="86" t="s">
        <v>62</v>
      </c>
      <c r="C22" s="143" t="s">
        <v>14</v>
      </c>
      <c r="D22" s="86" t="s">
        <v>63</v>
      </c>
      <c r="E22" s="143" t="s">
        <v>19</v>
      </c>
      <c r="F22" s="143" t="s">
        <v>246</v>
      </c>
      <c r="G22" s="160">
        <v>40000</v>
      </c>
      <c r="H22" s="161">
        <v>442.65</v>
      </c>
      <c r="I22" s="161">
        <v>25</v>
      </c>
      <c r="J22" s="161">
        <v>1148</v>
      </c>
      <c r="K22" s="161">
        <v>1216</v>
      </c>
      <c r="L22" s="161">
        <v>1155</v>
      </c>
      <c r="M22" s="161">
        <f t="shared" si="0"/>
        <v>3986.65</v>
      </c>
      <c r="N22" s="162">
        <f t="shared" si="1"/>
        <v>36013.35</v>
      </c>
      <c r="O22" s="123"/>
      <c r="P22" s="123"/>
      <c r="Q22" s="123"/>
    </row>
    <row r="23" spans="1:17" ht="27" customHeight="1" x14ac:dyDescent="0.45">
      <c r="A23" s="9">
        <v>15</v>
      </c>
      <c r="B23" s="86" t="s">
        <v>60</v>
      </c>
      <c r="C23" s="143" t="s">
        <v>279</v>
      </c>
      <c r="D23" s="143" t="s">
        <v>61</v>
      </c>
      <c r="E23" s="143" t="s">
        <v>19</v>
      </c>
      <c r="F23" s="143" t="s">
        <v>246</v>
      </c>
      <c r="G23" s="160">
        <v>40000</v>
      </c>
      <c r="H23" s="161">
        <v>442.65</v>
      </c>
      <c r="I23" s="161">
        <v>25</v>
      </c>
      <c r="J23" s="161">
        <v>1148</v>
      </c>
      <c r="K23" s="161">
        <v>1216</v>
      </c>
      <c r="L23" s="161">
        <v>1155</v>
      </c>
      <c r="M23" s="161">
        <f t="shared" si="0"/>
        <v>3986.65</v>
      </c>
      <c r="N23" s="162">
        <f t="shared" si="1"/>
        <v>36013.35</v>
      </c>
    </row>
    <row r="24" spans="1:17" ht="27" customHeight="1" x14ac:dyDescent="0.45">
      <c r="A24" s="9">
        <v>16</v>
      </c>
      <c r="B24" s="86" t="s">
        <v>68</v>
      </c>
      <c r="C24" s="143" t="s">
        <v>279</v>
      </c>
      <c r="D24" s="143" t="s">
        <v>61</v>
      </c>
      <c r="E24" s="143" t="s">
        <v>19</v>
      </c>
      <c r="F24" s="143" t="s">
        <v>246</v>
      </c>
      <c r="G24" s="160">
        <v>35000</v>
      </c>
      <c r="H24" s="161">
        <v>0</v>
      </c>
      <c r="I24" s="161">
        <v>25</v>
      </c>
      <c r="J24" s="161">
        <v>1004.5</v>
      </c>
      <c r="K24" s="161">
        <v>1064</v>
      </c>
      <c r="L24" s="161">
        <v>0</v>
      </c>
      <c r="M24" s="161">
        <f t="shared" si="0"/>
        <v>2093.5</v>
      </c>
      <c r="N24" s="162">
        <f t="shared" si="1"/>
        <v>32906.5</v>
      </c>
    </row>
    <row r="25" spans="1:17" ht="27" customHeight="1" x14ac:dyDescent="0.45">
      <c r="A25" s="9">
        <v>17</v>
      </c>
      <c r="B25" s="86" t="s">
        <v>69</v>
      </c>
      <c r="C25" s="143" t="s">
        <v>288</v>
      </c>
      <c r="D25" s="143" t="s">
        <v>44</v>
      </c>
      <c r="E25" s="143" t="s">
        <v>30</v>
      </c>
      <c r="F25" s="143" t="s">
        <v>247</v>
      </c>
      <c r="G25" s="160">
        <v>35000</v>
      </c>
      <c r="H25" s="161">
        <v>0</v>
      </c>
      <c r="I25" s="161">
        <v>25</v>
      </c>
      <c r="J25" s="161">
        <v>1004.5</v>
      </c>
      <c r="K25" s="161">
        <v>1064</v>
      </c>
      <c r="L25" s="161">
        <v>753</v>
      </c>
      <c r="M25" s="161">
        <f t="shared" si="0"/>
        <v>2846.5</v>
      </c>
      <c r="N25" s="162">
        <f t="shared" si="1"/>
        <v>32153.5</v>
      </c>
    </row>
    <row r="26" spans="1:17" ht="27" customHeight="1" x14ac:dyDescent="0.45">
      <c r="A26" s="9">
        <v>18</v>
      </c>
      <c r="B26" s="86" t="s">
        <v>70</v>
      </c>
      <c r="C26" s="143" t="s">
        <v>71</v>
      </c>
      <c r="D26" s="143" t="s">
        <v>44</v>
      </c>
      <c r="E26" s="143" t="s">
        <v>19</v>
      </c>
      <c r="F26" s="143" t="s">
        <v>247</v>
      </c>
      <c r="G26" s="160">
        <v>35000</v>
      </c>
      <c r="H26" s="161">
        <v>0</v>
      </c>
      <c r="I26" s="161">
        <v>25</v>
      </c>
      <c r="J26" s="161">
        <v>1004.5</v>
      </c>
      <c r="K26" s="161">
        <v>1064</v>
      </c>
      <c r="L26" s="161">
        <v>1505</v>
      </c>
      <c r="M26" s="161">
        <f t="shared" si="0"/>
        <v>3598.5</v>
      </c>
      <c r="N26" s="162">
        <f t="shared" si="1"/>
        <v>31401.5</v>
      </c>
    </row>
    <row r="27" spans="1:17" ht="27" customHeight="1" x14ac:dyDescent="0.45">
      <c r="A27" s="9">
        <v>19</v>
      </c>
      <c r="B27" s="86" t="s">
        <v>105</v>
      </c>
      <c r="C27" s="143" t="s">
        <v>275</v>
      </c>
      <c r="D27" s="143" t="s">
        <v>55</v>
      </c>
      <c r="E27" s="143" t="s">
        <v>19</v>
      </c>
      <c r="F27" s="143" t="s">
        <v>247</v>
      </c>
      <c r="G27" s="160">
        <v>35000</v>
      </c>
      <c r="H27" s="161">
        <v>0</v>
      </c>
      <c r="I27" s="161">
        <v>25</v>
      </c>
      <c r="J27" s="161">
        <v>1004.5</v>
      </c>
      <c r="K27" s="161">
        <v>1064</v>
      </c>
      <c r="L27" s="161">
        <v>1155</v>
      </c>
      <c r="M27" s="161">
        <f t="shared" si="0"/>
        <v>3248.5</v>
      </c>
      <c r="N27" s="162">
        <f t="shared" si="1"/>
        <v>31751.5</v>
      </c>
      <c r="O27" s="123"/>
      <c r="P27" s="123"/>
      <c r="Q27" s="123"/>
    </row>
    <row r="28" spans="1:17" ht="27" customHeight="1" x14ac:dyDescent="0.45">
      <c r="A28" s="9">
        <v>20</v>
      </c>
      <c r="B28" s="86" t="s">
        <v>75</v>
      </c>
      <c r="C28" s="143" t="s">
        <v>283</v>
      </c>
      <c r="D28" s="143" t="s">
        <v>96</v>
      </c>
      <c r="E28" s="143" t="s">
        <v>19</v>
      </c>
      <c r="F28" s="143" t="s">
        <v>247</v>
      </c>
      <c r="G28" s="160">
        <v>35000</v>
      </c>
      <c r="H28" s="161">
        <v>0</v>
      </c>
      <c r="I28" s="161">
        <v>25</v>
      </c>
      <c r="J28" s="161">
        <v>1004.5</v>
      </c>
      <c r="K28" s="161">
        <v>1064</v>
      </c>
      <c r="L28" s="161">
        <v>1155</v>
      </c>
      <c r="M28" s="161">
        <f t="shared" si="0"/>
        <v>3248.5</v>
      </c>
      <c r="N28" s="162">
        <f t="shared" si="1"/>
        <v>31751.5</v>
      </c>
    </row>
    <row r="29" spans="1:17" ht="27" customHeight="1" x14ac:dyDescent="0.45">
      <c r="A29" s="9">
        <v>21</v>
      </c>
      <c r="B29" s="86" t="s">
        <v>72</v>
      </c>
      <c r="C29" s="143" t="s">
        <v>300</v>
      </c>
      <c r="D29" s="143" t="s">
        <v>73</v>
      </c>
      <c r="E29" s="143" t="s">
        <v>19</v>
      </c>
      <c r="F29" s="143" t="s">
        <v>246</v>
      </c>
      <c r="G29" s="160">
        <v>35000</v>
      </c>
      <c r="H29" s="161">
        <v>0</v>
      </c>
      <c r="I29" s="161">
        <v>25</v>
      </c>
      <c r="J29" s="161">
        <v>1004.5</v>
      </c>
      <c r="K29" s="161">
        <v>1064</v>
      </c>
      <c r="L29" s="161">
        <v>1155</v>
      </c>
      <c r="M29" s="161">
        <f t="shared" si="0"/>
        <v>3248.5</v>
      </c>
      <c r="N29" s="162">
        <f t="shared" si="1"/>
        <v>31751.5</v>
      </c>
    </row>
    <row r="30" spans="1:17" ht="27" customHeight="1" x14ac:dyDescent="0.45">
      <c r="A30" s="9">
        <v>22</v>
      </c>
      <c r="B30" s="86" t="s">
        <v>74</v>
      </c>
      <c r="C30" s="143" t="s">
        <v>300</v>
      </c>
      <c r="D30" s="143" t="s">
        <v>73</v>
      </c>
      <c r="E30" s="143" t="s">
        <v>30</v>
      </c>
      <c r="F30" s="143" t="s">
        <v>246</v>
      </c>
      <c r="G30" s="160">
        <v>35000</v>
      </c>
      <c r="H30" s="161">
        <v>0</v>
      </c>
      <c r="I30" s="161">
        <v>25</v>
      </c>
      <c r="J30" s="161">
        <v>1004.5</v>
      </c>
      <c r="K30" s="161">
        <v>1064</v>
      </c>
      <c r="L30" s="161">
        <v>2414.13</v>
      </c>
      <c r="M30" s="161">
        <f t="shared" si="0"/>
        <v>4507.63</v>
      </c>
      <c r="N30" s="162">
        <f t="shared" si="1"/>
        <v>30492.37</v>
      </c>
    </row>
    <row r="31" spans="1:17" ht="27" customHeight="1" x14ac:dyDescent="0.45">
      <c r="A31" s="9">
        <v>23</v>
      </c>
      <c r="B31" s="86" t="s">
        <v>76</v>
      </c>
      <c r="C31" s="143" t="s">
        <v>278</v>
      </c>
      <c r="D31" s="143" t="s">
        <v>360</v>
      </c>
      <c r="E31" s="143" t="s">
        <v>19</v>
      </c>
      <c r="F31" s="143" t="s">
        <v>246</v>
      </c>
      <c r="G31" s="160">
        <v>35000</v>
      </c>
      <c r="H31" s="161">
        <v>0</v>
      </c>
      <c r="I31" s="161">
        <v>25</v>
      </c>
      <c r="J31" s="161">
        <v>1004.5</v>
      </c>
      <c r="K31" s="161">
        <v>1064</v>
      </c>
      <c r="L31" s="161">
        <v>0</v>
      </c>
      <c r="M31" s="161">
        <f t="shared" si="0"/>
        <v>2093.5</v>
      </c>
      <c r="N31" s="162">
        <f t="shared" si="1"/>
        <v>32906.5</v>
      </c>
    </row>
    <row r="32" spans="1:17" ht="27" customHeight="1" x14ac:dyDescent="0.45">
      <c r="A32" s="9">
        <v>24</v>
      </c>
      <c r="B32" s="86" t="s">
        <v>78</v>
      </c>
      <c r="C32" s="143" t="s">
        <v>286</v>
      </c>
      <c r="D32" s="143" t="s">
        <v>73</v>
      </c>
      <c r="E32" s="143" t="s">
        <v>19</v>
      </c>
      <c r="F32" s="143" t="s">
        <v>246</v>
      </c>
      <c r="G32" s="160">
        <v>35000</v>
      </c>
      <c r="H32" s="161">
        <v>0</v>
      </c>
      <c r="I32" s="161">
        <v>25</v>
      </c>
      <c r="J32" s="161">
        <v>1004.5</v>
      </c>
      <c r="K32" s="161">
        <v>1064</v>
      </c>
      <c r="L32" s="161">
        <v>1155</v>
      </c>
      <c r="M32" s="161">
        <f t="shared" si="0"/>
        <v>3248.5</v>
      </c>
      <c r="N32" s="162">
        <f t="shared" si="1"/>
        <v>31751.5</v>
      </c>
    </row>
    <row r="33" spans="1:17" ht="27" customHeight="1" x14ac:dyDescent="0.45">
      <c r="A33" s="9">
        <v>25</v>
      </c>
      <c r="B33" s="86" t="s">
        <v>77</v>
      </c>
      <c r="C33" s="143" t="s">
        <v>279</v>
      </c>
      <c r="D33" s="143" t="s">
        <v>61</v>
      </c>
      <c r="E33" s="143" t="s">
        <v>19</v>
      </c>
      <c r="F33" s="143" t="s">
        <v>246</v>
      </c>
      <c r="G33" s="160">
        <v>35000</v>
      </c>
      <c r="H33" s="161">
        <v>0</v>
      </c>
      <c r="I33" s="161">
        <v>25</v>
      </c>
      <c r="J33" s="161">
        <v>1004.5</v>
      </c>
      <c r="K33" s="161">
        <v>1064</v>
      </c>
      <c r="L33" s="161">
        <v>0</v>
      </c>
      <c r="M33" s="161">
        <f t="shared" si="0"/>
        <v>2093.5</v>
      </c>
      <c r="N33" s="162">
        <f t="shared" si="1"/>
        <v>32906.5</v>
      </c>
    </row>
    <row r="34" spans="1:17" ht="27" customHeight="1" x14ac:dyDescent="0.45">
      <c r="A34" s="9">
        <v>26</v>
      </c>
      <c r="B34" s="86" t="s">
        <v>83</v>
      </c>
      <c r="C34" s="143" t="s">
        <v>278</v>
      </c>
      <c r="D34" s="143" t="s">
        <v>81</v>
      </c>
      <c r="E34" s="143" t="s">
        <v>19</v>
      </c>
      <c r="F34" s="143" t="s">
        <v>247</v>
      </c>
      <c r="G34" s="160">
        <v>35000</v>
      </c>
      <c r="H34" s="161">
        <v>0</v>
      </c>
      <c r="I34" s="161">
        <v>25</v>
      </c>
      <c r="J34" s="161">
        <v>1004.5</v>
      </c>
      <c r="K34" s="161">
        <v>1064</v>
      </c>
      <c r="L34" s="161">
        <v>0</v>
      </c>
      <c r="M34" s="161">
        <f t="shared" si="0"/>
        <v>2093.5</v>
      </c>
      <c r="N34" s="162">
        <f t="shared" si="1"/>
        <v>32906.5</v>
      </c>
    </row>
    <row r="35" spans="1:17" ht="27" customHeight="1" x14ac:dyDescent="0.45">
      <c r="A35" s="9">
        <v>27</v>
      </c>
      <c r="B35" s="87" t="s">
        <v>67</v>
      </c>
      <c r="C35" s="143" t="s">
        <v>22</v>
      </c>
      <c r="D35" s="143" t="s">
        <v>55</v>
      </c>
      <c r="E35" s="143" t="s">
        <v>19</v>
      </c>
      <c r="F35" s="143" t="s">
        <v>247</v>
      </c>
      <c r="G35" s="160">
        <v>35000</v>
      </c>
      <c r="H35" s="161">
        <v>0</v>
      </c>
      <c r="I35" s="161">
        <v>25</v>
      </c>
      <c r="J35" s="161">
        <v>1004.5</v>
      </c>
      <c r="K35" s="161">
        <v>1064</v>
      </c>
      <c r="L35" s="161">
        <v>0</v>
      </c>
      <c r="M35" s="161">
        <f t="shared" si="0"/>
        <v>2093.5</v>
      </c>
      <c r="N35" s="162">
        <f t="shared" si="1"/>
        <v>32906.5</v>
      </c>
    </row>
    <row r="36" spans="1:17" ht="27" customHeight="1" x14ac:dyDescent="0.45">
      <c r="A36" s="9">
        <v>28</v>
      </c>
      <c r="B36" s="87" t="s">
        <v>66</v>
      </c>
      <c r="C36" s="143" t="s">
        <v>284</v>
      </c>
      <c r="D36" s="143" t="s">
        <v>222</v>
      </c>
      <c r="E36" s="143" t="s">
        <v>19</v>
      </c>
      <c r="F36" s="143" t="s">
        <v>247</v>
      </c>
      <c r="G36" s="160">
        <v>35000</v>
      </c>
      <c r="H36" s="161">
        <v>0</v>
      </c>
      <c r="I36" s="161">
        <v>25</v>
      </c>
      <c r="J36" s="161">
        <v>1004.5</v>
      </c>
      <c r="K36" s="161">
        <v>1064</v>
      </c>
      <c r="L36" s="161">
        <v>0</v>
      </c>
      <c r="M36" s="161">
        <f t="shared" si="0"/>
        <v>2093.5</v>
      </c>
      <c r="N36" s="162">
        <f t="shared" si="1"/>
        <v>32906.5</v>
      </c>
    </row>
    <row r="37" spans="1:17" ht="27" customHeight="1" x14ac:dyDescent="0.45">
      <c r="A37" s="9">
        <v>29</v>
      </c>
      <c r="B37" s="176" t="s">
        <v>80</v>
      </c>
      <c r="C37" s="143" t="s">
        <v>278</v>
      </c>
      <c r="D37" s="143" t="s">
        <v>81</v>
      </c>
      <c r="E37" s="143" t="s">
        <v>19</v>
      </c>
      <c r="F37" s="143" t="s">
        <v>247</v>
      </c>
      <c r="G37" s="160">
        <v>35000</v>
      </c>
      <c r="H37" s="161">
        <v>0</v>
      </c>
      <c r="I37" s="161">
        <v>25</v>
      </c>
      <c r="J37" s="161">
        <v>1004.5</v>
      </c>
      <c r="K37" s="161">
        <v>1064</v>
      </c>
      <c r="L37" s="161">
        <v>2700.24</v>
      </c>
      <c r="M37" s="161">
        <v>4793.74</v>
      </c>
      <c r="N37" s="162">
        <f t="shared" si="1"/>
        <v>30206.260000000002</v>
      </c>
      <c r="O37" s="123"/>
      <c r="P37" s="123"/>
      <c r="Q37" s="123"/>
    </row>
    <row r="38" spans="1:17" ht="27" customHeight="1" x14ac:dyDescent="0.45">
      <c r="A38" s="9">
        <v>30</v>
      </c>
      <c r="B38" s="86" t="s">
        <v>82</v>
      </c>
      <c r="C38" s="143" t="s">
        <v>279</v>
      </c>
      <c r="D38" s="143" t="s">
        <v>61</v>
      </c>
      <c r="E38" s="143" t="s">
        <v>19</v>
      </c>
      <c r="F38" s="143" t="s">
        <v>246</v>
      </c>
      <c r="G38" s="160">
        <v>35000</v>
      </c>
      <c r="H38" s="161">
        <v>0</v>
      </c>
      <c r="I38" s="161">
        <v>25</v>
      </c>
      <c r="J38" s="161">
        <v>1004.5</v>
      </c>
      <c r="K38" s="161">
        <v>1064</v>
      </c>
      <c r="L38" s="161">
        <v>1155</v>
      </c>
      <c r="M38" s="161">
        <f t="shared" ref="M38:M71" si="2">+H38+I38+J38+K38+L38</f>
        <v>3248.5</v>
      </c>
      <c r="N38" s="162">
        <f t="shared" si="1"/>
        <v>31751.5</v>
      </c>
      <c r="O38" s="123"/>
      <c r="P38" s="123"/>
      <c r="Q38" s="123"/>
    </row>
    <row r="39" spans="1:17" ht="27" customHeight="1" x14ac:dyDescent="0.45">
      <c r="A39" s="9">
        <v>31</v>
      </c>
      <c r="B39" s="86" t="s">
        <v>109</v>
      </c>
      <c r="C39" s="143" t="s">
        <v>337</v>
      </c>
      <c r="D39" s="143" t="s">
        <v>55</v>
      </c>
      <c r="E39" s="143" t="s">
        <v>19</v>
      </c>
      <c r="F39" s="143" t="s">
        <v>247</v>
      </c>
      <c r="G39" s="160">
        <v>35000</v>
      </c>
      <c r="H39" s="161">
        <v>0</v>
      </c>
      <c r="I39" s="161">
        <v>25</v>
      </c>
      <c r="J39" s="161">
        <v>1004.5</v>
      </c>
      <c r="K39" s="161">
        <v>1064</v>
      </c>
      <c r="L39" s="161">
        <v>1155</v>
      </c>
      <c r="M39" s="161">
        <f t="shared" si="2"/>
        <v>3248.5</v>
      </c>
      <c r="N39" s="162">
        <f t="shared" si="1"/>
        <v>31751.5</v>
      </c>
    </row>
    <row r="40" spans="1:17" ht="27" customHeight="1" x14ac:dyDescent="0.45">
      <c r="A40" s="9">
        <v>32</v>
      </c>
      <c r="B40" s="86" t="s">
        <v>86</v>
      </c>
      <c r="C40" s="143" t="s">
        <v>42</v>
      </c>
      <c r="D40" s="143" t="s">
        <v>55</v>
      </c>
      <c r="E40" s="143" t="s">
        <v>30</v>
      </c>
      <c r="F40" s="143" t="s">
        <v>247</v>
      </c>
      <c r="G40" s="160">
        <v>31500</v>
      </c>
      <c r="H40" s="161">
        <v>0</v>
      </c>
      <c r="I40" s="161">
        <v>25</v>
      </c>
      <c r="J40" s="161">
        <v>904.05</v>
      </c>
      <c r="K40" s="161">
        <v>957.6</v>
      </c>
      <c r="L40" s="161">
        <v>0</v>
      </c>
      <c r="M40" s="161">
        <f t="shared" si="2"/>
        <v>1886.65</v>
      </c>
      <c r="N40" s="162">
        <f t="shared" si="1"/>
        <v>29613.35</v>
      </c>
    </row>
    <row r="41" spans="1:17" ht="27" customHeight="1" x14ac:dyDescent="0.45">
      <c r="A41" s="9">
        <v>33</v>
      </c>
      <c r="B41" s="86" t="s">
        <v>84</v>
      </c>
      <c r="C41" s="143" t="s">
        <v>279</v>
      </c>
      <c r="D41" s="143" t="s">
        <v>61</v>
      </c>
      <c r="E41" s="143" t="s">
        <v>19</v>
      </c>
      <c r="F41" s="143" t="s">
        <v>246</v>
      </c>
      <c r="G41" s="160">
        <v>31500</v>
      </c>
      <c r="H41" s="161">
        <v>0</v>
      </c>
      <c r="I41" s="161">
        <v>25</v>
      </c>
      <c r="J41" s="161">
        <v>904.05</v>
      </c>
      <c r="K41" s="161">
        <v>957.6</v>
      </c>
      <c r="L41" s="161">
        <v>2505.12</v>
      </c>
      <c r="M41" s="161">
        <f t="shared" si="2"/>
        <v>4391.7700000000004</v>
      </c>
      <c r="N41" s="162">
        <f t="shared" ref="N41:N72" si="3">+G41-M41</f>
        <v>27108.23</v>
      </c>
    </row>
    <row r="42" spans="1:17" ht="27" customHeight="1" x14ac:dyDescent="0.45">
      <c r="A42" s="9">
        <v>34</v>
      </c>
      <c r="B42" s="86" t="s">
        <v>102</v>
      </c>
      <c r="C42" s="143" t="s">
        <v>103</v>
      </c>
      <c r="D42" s="143" t="s">
        <v>73</v>
      </c>
      <c r="E42" s="143" t="s">
        <v>19</v>
      </c>
      <c r="F42" s="143" t="s">
        <v>247</v>
      </c>
      <c r="G42" s="160">
        <v>30000</v>
      </c>
      <c r="H42" s="161">
        <v>0</v>
      </c>
      <c r="I42" s="161">
        <v>25</v>
      </c>
      <c r="J42" s="161">
        <v>861</v>
      </c>
      <c r="K42" s="161">
        <v>912</v>
      </c>
      <c r="L42" s="161">
        <v>630</v>
      </c>
      <c r="M42" s="161">
        <f t="shared" si="2"/>
        <v>2428</v>
      </c>
      <c r="N42" s="162">
        <f t="shared" si="3"/>
        <v>27572</v>
      </c>
    </row>
    <row r="43" spans="1:17" ht="27" customHeight="1" x14ac:dyDescent="0.45">
      <c r="A43" s="9">
        <v>35</v>
      </c>
      <c r="B43" s="86" t="s">
        <v>87</v>
      </c>
      <c r="C43" s="143" t="s">
        <v>278</v>
      </c>
      <c r="D43" s="143" t="s">
        <v>81</v>
      </c>
      <c r="E43" s="143" t="s">
        <v>19</v>
      </c>
      <c r="F43" s="143" t="s">
        <v>247</v>
      </c>
      <c r="G43" s="160">
        <v>30000</v>
      </c>
      <c r="H43" s="161">
        <v>0</v>
      </c>
      <c r="I43" s="161">
        <v>25</v>
      </c>
      <c r="J43" s="161">
        <v>861</v>
      </c>
      <c r="K43" s="161">
        <v>912</v>
      </c>
      <c r="L43" s="161">
        <v>0</v>
      </c>
      <c r="M43" s="161">
        <f t="shared" si="2"/>
        <v>1798</v>
      </c>
      <c r="N43" s="162">
        <f t="shared" si="3"/>
        <v>28202</v>
      </c>
    </row>
    <row r="44" spans="1:17" ht="27" customHeight="1" x14ac:dyDescent="0.45">
      <c r="A44" s="9">
        <v>36</v>
      </c>
      <c r="B44" s="86" t="s">
        <v>88</v>
      </c>
      <c r="C44" s="143" t="s">
        <v>28</v>
      </c>
      <c r="D44" s="143" t="s">
        <v>73</v>
      </c>
      <c r="E44" s="143" t="s">
        <v>19</v>
      </c>
      <c r="F44" s="143" t="s">
        <v>247</v>
      </c>
      <c r="G44" s="160">
        <v>30000</v>
      </c>
      <c r="H44" s="161">
        <v>0</v>
      </c>
      <c r="I44" s="161">
        <v>25</v>
      </c>
      <c r="J44" s="161">
        <v>861</v>
      </c>
      <c r="K44" s="161">
        <v>912</v>
      </c>
      <c r="L44" s="161">
        <v>630</v>
      </c>
      <c r="M44" s="161">
        <f t="shared" si="2"/>
        <v>2428</v>
      </c>
      <c r="N44" s="162">
        <f t="shared" si="3"/>
        <v>27572</v>
      </c>
    </row>
    <row r="45" spans="1:17" ht="27" customHeight="1" x14ac:dyDescent="0.45">
      <c r="A45" s="9">
        <v>37</v>
      </c>
      <c r="B45" s="86" t="s">
        <v>297</v>
      </c>
      <c r="C45" s="143" t="s">
        <v>275</v>
      </c>
      <c r="D45" s="143" t="s">
        <v>321</v>
      </c>
      <c r="E45" s="143" t="s">
        <v>19</v>
      </c>
      <c r="F45" s="143" t="s">
        <v>247</v>
      </c>
      <c r="G45" s="160">
        <v>30000</v>
      </c>
      <c r="H45" s="161">
        <v>0</v>
      </c>
      <c r="I45" s="161">
        <v>25</v>
      </c>
      <c r="J45" s="161">
        <v>861</v>
      </c>
      <c r="K45" s="161">
        <v>912</v>
      </c>
      <c r="L45" s="161">
        <v>0</v>
      </c>
      <c r="M45" s="161">
        <f t="shared" si="2"/>
        <v>1798</v>
      </c>
      <c r="N45" s="162">
        <f t="shared" si="3"/>
        <v>28202</v>
      </c>
    </row>
    <row r="46" spans="1:17" ht="27" customHeight="1" x14ac:dyDescent="0.45">
      <c r="A46" s="9">
        <v>38</v>
      </c>
      <c r="B46" s="86" t="s">
        <v>348</v>
      </c>
      <c r="C46" s="143" t="s">
        <v>319</v>
      </c>
      <c r="D46" s="143" t="s">
        <v>63</v>
      </c>
      <c r="E46" s="143" t="s">
        <v>19</v>
      </c>
      <c r="F46" s="143" t="s">
        <v>246</v>
      </c>
      <c r="G46" s="160">
        <v>30000</v>
      </c>
      <c r="H46" s="161">
        <v>0</v>
      </c>
      <c r="I46" s="161">
        <v>25</v>
      </c>
      <c r="J46" s="161">
        <v>861</v>
      </c>
      <c r="K46" s="161">
        <v>912</v>
      </c>
      <c r="L46" s="161">
        <v>0</v>
      </c>
      <c r="M46" s="161">
        <f t="shared" si="2"/>
        <v>1798</v>
      </c>
      <c r="N46" s="162">
        <f t="shared" si="3"/>
        <v>28202</v>
      </c>
    </row>
    <row r="47" spans="1:17" ht="27" customHeight="1" x14ac:dyDescent="0.45">
      <c r="A47" s="9">
        <v>39</v>
      </c>
      <c r="B47" s="86" t="s">
        <v>92</v>
      </c>
      <c r="C47" s="143" t="s">
        <v>93</v>
      </c>
      <c r="D47" s="143" t="s">
        <v>55</v>
      </c>
      <c r="E47" s="143" t="s">
        <v>30</v>
      </c>
      <c r="F47" s="143" t="s">
        <v>247</v>
      </c>
      <c r="G47" s="160">
        <v>28665</v>
      </c>
      <c r="H47" s="161">
        <v>0</v>
      </c>
      <c r="I47" s="161">
        <v>25</v>
      </c>
      <c r="J47" s="161">
        <v>822.69</v>
      </c>
      <c r="K47" s="161">
        <v>871.42</v>
      </c>
      <c r="L47" s="161">
        <v>1259.1300000000001</v>
      </c>
      <c r="M47" s="161">
        <f t="shared" si="2"/>
        <v>2978.2400000000002</v>
      </c>
      <c r="N47" s="162">
        <f t="shared" si="3"/>
        <v>25686.76</v>
      </c>
    </row>
    <row r="48" spans="1:17" ht="27" customHeight="1" x14ac:dyDescent="0.45">
      <c r="A48" s="9">
        <v>40</v>
      </c>
      <c r="B48" s="86" t="s">
        <v>90</v>
      </c>
      <c r="C48" s="143" t="s">
        <v>278</v>
      </c>
      <c r="D48" s="143" t="s">
        <v>361</v>
      </c>
      <c r="E48" s="143" t="s">
        <v>30</v>
      </c>
      <c r="F48" s="143" t="s">
        <v>246</v>
      </c>
      <c r="G48" s="160">
        <v>28350</v>
      </c>
      <c r="H48" s="161">
        <v>0</v>
      </c>
      <c r="I48" s="161">
        <v>25</v>
      </c>
      <c r="J48" s="161">
        <v>813.65</v>
      </c>
      <c r="K48" s="161">
        <v>861.84</v>
      </c>
      <c r="L48" s="161">
        <v>630</v>
      </c>
      <c r="M48" s="161">
        <f t="shared" si="2"/>
        <v>2330.4899999999998</v>
      </c>
      <c r="N48" s="162">
        <f t="shared" si="3"/>
        <v>26019.510000000002</v>
      </c>
    </row>
    <row r="49" spans="1:17" ht="27" customHeight="1" x14ac:dyDescent="0.45">
      <c r="A49" s="9">
        <v>41</v>
      </c>
      <c r="B49" s="86" t="s">
        <v>91</v>
      </c>
      <c r="C49" s="143" t="s">
        <v>322</v>
      </c>
      <c r="D49" s="143" t="s">
        <v>323</v>
      </c>
      <c r="E49" s="143" t="s">
        <v>19</v>
      </c>
      <c r="F49" s="143" t="s">
        <v>247</v>
      </c>
      <c r="G49" s="160">
        <v>28000</v>
      </c>
      <c r="H49" s="161">
        <v>0</v>
      </c>
      <c r="I49" s="161">
        <v>25</v>
      </c>
      <c r="J49" s="161">
        <v>803.6</v>
      </c>
      <c r="K49" s="161">
        <v>851.2</v>
      </c>
      <c r="L49" s="161">
        <v>630</v>
      </c>
      <c r="M49" s="161">
        <f t="shared" si="2"/>
        <v>2309.8000000000002</v>
      </c>
      <c r="N49" s="162">
        <f t="shared" si="3"/>
        <v>25690.2</v>
      </c>
    </row>
    <row r="50" spans="1:17" ht="27" customHeight="1" x14ac:dyDescent="0.45">
      <c r="A50" s="9">
        <v>42</v>
      </c>
      <c r="B50" s="86" t="s">
        <v>94</v>
      </c>
      <c r="C50" s="143" t="s">
        <v>275</v>
      </c>
      <c r="D50" s="86" t="s">
        <v>63</v>
      </c>
      <c r="E50" s="143" t="s">
        <v>19</v>
      </c>
      <c r="F50" s="143" t="s">
        <v>246</v>
      </c>
      <c r="G50" s="160">
        <v>26500</v>
      </c>
      <c r="H50" s="161">
        <v>0</v>
      </c>
      <c r="I50" s="161">
        <v>25</v>
      </c>
      <c r="J50" s="161">
        <v>760.55</v>
      </c>
      <c r="K50" s="161">
        <v>805.6</v>
      </c>
      <c r="L50" s="161">
        <v>0</v>
      </c>
      <c r="M50" s="161">
        <f t="shared" si="2"/>
        <v>1591.15</v>
      </c>
      <c r="N50" s="162">
        <f t="shared" si="3"/>
        <v>24908.85</v>
      </c>
    </row>
    <row r="51" spans="1:17" ht="27" customHeight="1" x14ac:dyDescent="0.45">
      <c r="A51" s="9">
        <v>43</v>
      </c>
      <c r="B51" s="86" t="s">
        <v>95</v>
      </c>
      <c r="C51" s="143" t="s">
        <v>279</v>
      </c>
      <c r="D51" s="143" t="s">
        <v>96</v>
      </c>
      <c r="E51" s="143" t="s">
        <v>19</v>
      </c>
      <c r="F51" s="143" t="s">
        <v>247</v>
      </c>
      <c r="G51" s="160">
        <v>25000</v>
      </c>
      <c r="H51" s="161">
        <v>0</v>
      </c>
      <c r="I51" s="161">
        <v>25</v>
      </c>
      <c r="J51" s="161">
        <v>717.5</v>
      </c>
      <c r="K51" s="161">
        <v>760</v>
      </c>
      <c r="L51" s="161">
        <v>630</v>
      </c>
      <c r="M51" s="161">
        <f t="shared" si="2"/>
        <v>2132.5</v>
      </c>
      <c r="N51" s="162">
        <f t="shared" si="3"/>
        <v>22867.5</v>
      </c>
    </row>
    <row r="52" spans="1:17" ht="27" customHeight="1" x14ac:dyDescent="0.45">
      <c r="A52" s="9">
        <v>44</v>
      </c>
      <c r="B52" s="86" t="s">
        <v>240</v>
      </c>
      <c r="C52" s="143" t="s">
        <v>275</v>
      </c>
      <c r="D52" s="143" t="s">
        <v>99</v>
      </c>
      <c r="E52" s="143" t="s">
        <v>19</v>
      </c>
      <c r="F52" s="143" t="s">
        <v>247</v>
      </c>
      <c r="G52" s="160">
        <v>25000</v>
      </c>
      <c r="H52" s="161">
        <v>0</v>
      </c>
      <c r="I52" s="161">
        <v>25</v>
      </c>
      <c r="J52" s="161">
        <v>717.5</v>
      </c>
      <c r="K52" s="161">
        <v>760</v>
      </c>
      <c r="L52" s="161">
        <v>630</v>
      </c>
      <c r="M52" s="161">
        <f t="shared" si="2"/>
        <v>2132.5</v>
      </c>
      <c r="N52" s="162">
        <f t="shared" si="3"/>
        <v>22867.5</v>
      </c>
    </row>
    <row r="53" spans="1:17" ht="27" customHeight="1" x14ac:dyDescent="0.45">
      <c r="A53" s="9">
        <v>45</v>
      </c>
      <c r="B53" s="86" t="s">
        <v>259</v>
      </c>
      <c r="C53" s="143" t="s">
        <v>275</v>
      </c>
      <c r="D53" s="143" t="s">
        <v>99</v>
      </c>
      <c r="E53" s="143" t="s">
        <v>19</v>
      </c>
      <c r="F53" s="143" t="s">
        <v>247</v>
      </c>
      <c r="G53" s="160">
        <v>25000</v>
      </c>
      <c r="H53" s="161">
        <v>0</v>
      </c>
      <c r="I53" s="161">
        <v>25</v>
      </c>
      <c r="J53" s="161">
        <v>717.5</v>
      </c>
      <c r="K53" s="161">
        <v>760</v>
      </c>
      <c r="L53" s="161">
        <v>630</v>
      </c>
      <c r="M53" s="161">
        <f t="shared" si="2"/>
        <v>2132.5</v>
      </c>
      <c r="N53" s="162">
        <f t="shared" si="3"/>
        <v>22867.5</v>
      </c>
      <c r="O53" s="123"/>
      <c r="P53" s="123"/>
      <c r="Q53" s="123"/>
    </row>
    <row r="54" spans="1:17" ht="27" customHeight="1" x14ac:dyDescent="0.45">
      <c r="A54" s="9">
        <v>46</v>
      </c>
      <c r="B54" s="86" t="s">
        <v>349</v>
      </c>
      <c r="C54" s="143" t="s">
        <v>326</v>
      </c>
      <c r="D54" s="143" t="s">
        <v>73</v>
      </c>
      <c r="E54" s="143" t="s">
        <v>19</v>
      </c>
      <c r="F54" s="143" t="s">
        <v>246</v>
      </c>
      <c r="G54" s="160">
        <v>24919.38</v>
      </c>
      <c r="H54" s="161">
        <v>0</v>
      </c>
      <c r="I54" s="161">
        <v>25</v>
      </c>
      <c r="J54" s="161">
        <v>715.19</v>
      </c>
      <c r="K54" s="161">
        <v>757.55</v>
      </c>
      <c r="L54" s="161">
        <v>0</v>
      </c>
      <c r="M54" s="161">
        <f t="shared" si="2"/>
        <v>1497.74</v>
      </c>
      <c r="N54" s="162">
        <f t="shared" si="3"/>
        <v>23421.64</v>
      </c>
    </row>
    <row r="55" spans="1:17" ht="27" customHeight="1" x14ac:dyDescent="0.45">
      <c r="A55" s="9">
        <v>47</v>
      </c>
      <c r="B55" s="86" t="s">
        <v>97</v>
      </c>
      <c r="C55" s="143" t="s">
        <v>93</v>
      </c>
      <c r="D55" s="143" t="s">
        <v>96</v>
      </c>
      <c r="E55" s="143" t="s">
        <v>30</v>
      </c>
      <c r="F55" s="143" t="s">
        <v>247</v>
      </c>
      <c r="G55" s="160">
        <v>23546.25</v>
      </c>
      <c r="H55" s="161">
        <v>0</v>
      </c>
      <c r="I55" s="161">
        <v>25</v>
      </c>
      <c r="J55" s="161">
        <v>675.78</v>
      </c>
      <c r="K55" s="161">
        <v>715.81</v>
      </c>
      <c r="L55" s="161">
        <v>0</v>
      </c>
      <c r="M55" s="161">
        <f t="shared" si="2"/>
        <v>1416.59</v>
      </c>
      <c r="N55" s="162">
        <f t="shared" si="3"/>
        <v>22129.66</v>
      </c>
    </row>
    <row r="56" spans="1:17" ht="27" customHeight="1" x14ac:dyDescent="0.45">
      <c r="A56" s="9">
        <v>48</v>
      </c>
      <c r="B56" s="86" t="s">
        <v>98</v>
      </c>
      <c r="C56" s="143" t="s">
        <v>324</v>
      </c>
      <c r="D56" s="143" t="s">
        <v>55</v>
      </c>
      <c r="E56" s="143" t="s">
        <v>30</v>
      </c>
      <c r="F56" s="143" t="s">
        <v>247</v>
      </c>
      <c r="G56" s="160">
        <v>23546.25</v>
      </c>
      <c r="H56" s="161">
        <v>0</v>
      </c>
      <c r="I56" s="161">
        <v>25</v>
      </c>
      <c r="J56" s="161">
        <v>675.78</v>
      </c>
      <c r="K56" s="161">
        <v>715.81</v>
      </c>
      <c r="L56" s="161">
        <v>2609.25</v>
      </c>
      <c r="M56" s="161">
        <f t="shared" si="2"/>
        <v>4025.84</v>
      </c>
      <c r="N56" s="162">
        <f t="shared" si="3"/>
        <v>19520.41</v>
      </c>
    </row>
    <row r="57" spans="1:17" ht="27" customHeight="1" x14ac:dyDescent="0.45">
      <c r="A57" s="9">
        <v>49</v>
      </c>
      <c r="B57" s="86" t="s">
        <v>101</v>
      </c>
      <c r="C57" s="143" t="s">
        <v>326</v>
      </c>
      <c r="D57" s="143" t="s">
        <v>55</v>
      </c>
      <c r="E57" s="143" t="s">
        <v>19</v>
      </c>
      <c r="F57" s="143" t="s">
        <v>247</v>
      </c>
      <c r="G57" s="160">
        <v>23000</v>
      </c>
      <c r="H57" s="161">
        <v>0</v>
      </c>
      <c r="I57" s="161">
        <v>25</v>
      </c>
      <c r="J57" s="161">
        <v>660.1</v>
      </c>
      <c r="K57" s="161">
        <v>699.2</v>
      </c>
      <c r="L57" s="161">
        <v>0</v>
      </c>
      <c r="M57" s="161">
        <f t="shared" si="2"/>
        <v>1384.3000000000002</v>
      </c>
      <c r="N57" s="162">
        <f t="shared" si="3"/>
        <v>21615.7</v>
      </c>
    </row>
    <row r="58" spans="1:17" ht="27" customHeight="1" x14ac:dyDescent="0.45">
      <c r="A58" s="9">
        <v>50</v>
      </c>
      <c r="B58" s="86" t="s">
        <v>100</v>
      </c>
      <c r="C58" s="143" t="s">
        <v>325</v>
      </c>
      <c r="D58" s="143" t="s">
        <v>55</v>
      </c>
      <c r="E58" s="143" t="s">
        <v>19</v>
      </c>
      <c r="F58" s="143" t="s">
        <v>247</v>
      </c>
      <c r="G58" s="160">
        <v>23000</v>
      </c>
      <c r="H58" s="161">
        <v>0</v>
      </c>
      <c r="I58" s="161">
        <v>25</v>
      </c>
      <c r="J58" s="161">
        <v>660.1</v>
      </c>
      <c r="K58" s="161">
        <v>699.2</v>
      </c>
      <c r="L58" s="161">
        <v>630</v>
      </c>
      <c r="M58" s="161">
        <f t="shared" si="2"/>
        <v>2014.3000000000002</v>
      </c>
      <c r="N58" s="162">
        <f t="shared" si="3"/>
        <v>20985.7</v>
      </c>
    </row>
    <row r="59" spans="1:17" ht="22.5" customHeight="1" x14ac:dyDescent="0.45">
      <c r="A59" s="9">
        <v>51</v>
      </c>
      <c r="B59" s="86" t="s">
        <v>305</v>
      </c>
      <c r="C59" s="143" t="s">
        <v>287</v>
      </c>
      <c r="D59" s="143" t="s">
        <v>99</v>
      </c>
      <c r="E59" s="143" t="s">
        <v>19</v>
      </c>
      <c r="F59" s="143" t="s">
        <v>247</v>
      </c>
      <c r="G59" s="160">
        <v>23000</v>
      </c>
      <c r="H59" s="161">
        <v>0</v>
      </c>
      <c r="I59" s="161">
        <v>25</v>
      </c>
      <c r="J59" s="161">
        <v>660.1</v>
      </c>
      <c r="K59" s="161">
        <v>699.2</v>
      </c>
      <c r="L59" s="161">
        <v>630</v>
      </c>
      <c r="M59" s="161">
        <f t="shared" si="2"/>
        <v>2014.3000000000002</v>
      </c>
      <c r="N59" s="162">
        <f t="shared" si="3"/>
        <v>20985.7</v>
      </c>
    </row>
    <row r="60" spans="1:17" ht="22.5" customHeight="1" x14ac:dyDescent="0.45">
      <c r="A60" s="9">
        <v>52</v>
      </c>
      <c r="B60" s="86" t="s">
        <v>104</v>
      </c>
      <c r="C60" s="143" t="s">
        <v>277</v>
      </c>
      <c r="D60" s="143" t="s">
        <v>36</v>
      </c>
      <c r="E60" s="143" t="s">
        <v>19</v>
      </c>
      <c r="F60" s="143" t="s">
        <v>246</v>
      </c>
      <c r="G60" s="160">
        <v>22000</v>
      </c>
      <c r="H60" s="161">
        <v>0</v>
      </c>
      <c r="I60" s="161">
        <v>25</v>
      </c>
      <c r="J60" s="161">
        <v>631.4</v>
      </c>
      <c r="K60" s="161">
        <v>668.8</v>
      </c>
      <c r="L60" s="161">
        <v>630</v>
      </c>
      <c r="M60" s="161">
        <f t="shared" si="2"/>
        <v>1955.1999999999998</v>
      </c>
      <c r="N60" s="162">
        <f t="shared" si="3"/>
        <v>20044.8</v>
      </c>
    </row>
    <row r="61" spans="1:17" ht="22.5" customHeight="1" x14ac:dyDescent="0.45">
      <c r="A61" s="9">
        <v>53</v>
      </c>
      <c r="B61" s="86" t="s">
        <v>106</v>
      </c>
      <c r="C61" s="143" t="s">
        <v>279</v>
      </c>
      <c r="D61" s="143" t="s">
        <v>107</v>
      </c>
      <c r="E61" s="143" t="s">
        <v>19</v>
      </c>
      <c r="F61" s="143" t="s">
        <v>246</v>
      </c>
      <c r="G61" s="160">
        <v>21934</v>
      </c>
      <c r="H61" s="161">
        <v>0</v>
      </c>
      <c r="I61" s="161">
        <v>25</v>
      </c>
      <c r="J61" s="161">
        <v>629.51</v>
      </c>
      <c r="K61" s="161">
        <v>666.79</v>
      </c>
      <c r="L61" s="161">
        <v>630</v>
      </c>
      <c r="M61" s="161">
        <f t="shared" si="2"/>
        <v>1951.3</v>
      </c>
      <c r="N61" s="162">
        <f t="shared" si="3"/>
        <v>19982.7</v>
      </c>
    </row>
    <row r="62" spans="1:17" ht="24" customHeight="1" x14ac:dyDescent="0.45">
      <c r="A62" s="9">
        <v>54</v>
      </c>
      <c r="B62" s="86" t="s">
        <v>108</v>
      </c>
      <c r="C62" s="143" t="s">
        <v>319</v>
      </c>
      <c r="D62" s="86" t="s">
        <v>63</v>
      </c>
      <c r="E62" s="143" t="s">
        <v>19</v>
      </c>
      <c r="F62" s="143" t="s">
        <v>246</v>
      </c>
      <c r="G62" s="160">
        <v>21175</v>
      </c>
      <c r="H62" s="161">
        <v>0</v>
      </c>
      <c r="I62" s="161">
        <v>25</v>
      </c>
      <c r="J62" s="161">
        <v>607.72</v>
      </c>
      <c r="K62" s="161">
        <v>643.72</v>
      </c>
      <c r="L62" s="161">
        <v>630</v>
      </c>
      <c r="M62" s="161">
        <f t="shared" si="2"/>
        <v>1906.44</v>
      </c>
      <c r="N62" s="162">
        <f t="shared" si="3"/>
        <v>19268.560000000001</v>
      </c>
    </row>
    <row r="63" spans="1:17" ht="24" customHeight="1" x14ac:dyDescent="0.45">
      <c r="A63" s="9">
        <v>55</v>
      </c>
      <c r="B63" s="86" t="s">
        <v>260</v>
      </c>
      <c r="C63" s="143" t="s">
        <v>319</v>
      </c>
      <c r="D63" s="86" t="s">
        <v>63</v>
      </c>
      <c r="E63" s="143" t="s">
        <v>19</v>
      </c>
      <c r="F63" s="143" t="s">
        <v>246</v>
      </c>
      <c r="G63" s="160">
        <v>21175</v>
      </c>
      <c r="H63" s="161">
        <v>0</v>
      </c>
      <c r="I63" s="161">
        <v>25</v>
      </c>
      <c r="J63" s="161">
        <v>607.72</v>
      </c>
      <c r="K63" s="161">
        <v>643.72</v>
      </c>
      <c r="L63" s="161">
        <v>630</v>
      </c>
      <c r="M63" s="161">
        <f t="shared" si="2"/>
        <v>1906.44</v>
      </c>
      <c r="N63" s="162">
        <f t="shared" si="3"/>
        <v>19268.560000000001</v>
      </c>
      <c r="O63" s="123"/>
      <c r="P63" s="123"/>
      <c r="Q63" s="123"/>
    </row>
    <row r="64" spans="1:17" ht="24" customHeight="1" x14ac:dyDescent="0.45">
      <c r="A64" s="9">
        <v>56</v>
      </c>
      <c r="B64" s="86" t="s">
        <v>303</v>
      </c>
      <c r="C64" s="143" t="s">
        <v>279</v>
      </c>
      <c r="D64" s="170" t="s">
        <v>304</v>
      </c>
      <c r="E64" s="170" t="s">
        <v>19</v>
      </c>
      <c r="F64" s="170" t="s">
        <v>246</v>
      </c>
      <c r="G64" s="160">
        <v>20000</v>
      </c>
      <c r="H64" s="162">
        <v>0</v>
      </c>
      <c r="I64" s="162">
        <v>25</v>
      </c>
      <c r="J64" s="162">
        <v>574</v>
      </c>
      <c r="K64" s="162">
        <v>608</v>
      </c>
      <c r="L64" s="162">
        <v>0</v>
      </c>
      <c r="M64" s="161">
        <f t="shared" si="2"/>
        <v>1207</v>
      </c>
      <c r="N64" s="162">
        <f t="shared" si="3"/>
        <v>18793</v>
      </c>
    </row>
    <row r="65" spans="1:17" ht="24" customHeight="1" x14ac:dyDescent="0.45">
      <c r="A65" s="9">
        <v>57</v>
      </c>
      <c r="B65" s="86" t="s">
        <v>110</v>
      </c>
      <c r="C65" s="143" t="s">
        <v>279</v>
      </c>
      <c r="D65" s="143" t="s">
        <v>107</v>
      </c>
      <c r="E65" s="143" t="s">
        <v>19</v>
      </c>
      <c r="F65" s="143" t="s">
        <v>246</v>
      </c>
      <c r="G65" s="160">
        <v>20000</v>
      </c>
      <c r="H65" s="161">
        <v>0</v>
      </c>
      <c r="I65" s="161">
        <v>25</v>
      </c>
      <c r="J65" s="161">
        <v>574</v>
      </c>
      <c r="K65" s="161">
        <v>608</v>
      </c>
      <c r="L65" s="161">
        <v>0</v>
      </c>
      <c r="M65" s="161">
        <f t="shared" si="2"/>
        <v>1207</v>
      </c>
      <c r="N65" s="162">
        <f t="shared" si="3"/>
        <v>18793</v>
      </c>
    </row>
    <row r="66" spans="1:17" ht="27" customHeight="1" x14ac:dyDescent="0.45">
      <c r="A66" s="9">
        <v>58</v>
      </c>
      <c r="B66" s="86" t="s">
        <v>111</v>
      </c>
      <c r="C66" s="143" t="s">
        <v>279</v>
      </c>
      <c r="D66" s="143" t="s">
        <v>85</v>
      </c>
      <c r="E66" s="143" t="s">
        <v>19</v>
      </c>
      <c r="F66" s="143" t="s">
        <v>246</v>
      </c>
      <c r="G66" s="160">
        <v>20000</v>
      </c>
      <c r="H66" s="161">
        <v>0</v>
      </c>
      <c r="I66" s="161">
        <v>25</v>
      </c>
      <c r="J66" s="161">
        <v>574</v>
      </c>
      <c r="K66" s="161">
        <v>608</v>
      </c>
      <c r="L66" s="161">
        <v>630</v>
      </c>
      <c r="M66" s="161">
        <f t="shared" si="2"/>
        <v>1837</v>
      </c>
      <c r="N66" s="162">
        <f t="shared" si="3"/>
        <v>18163</v>
      </c>
    </row>
    <row r="67" spans="1:17" ht="22.5" customHeight="1" x14ac:dyDescent="0.45">
      <c r="A67" s="9">
        <v>59</v>
      </c>
      <c r="B67" s="86" t="s">
        <v>112</v>
      </c>
      <c r="C67" s="143" t="s">
        <v>279</v>
      </c>
      <c r="D67" s="143" t="s">
        <v>85</v>
      </c>
      <c r="E67" s="143" t="s">
        <v>19</v>
      </c>
      <c r="F67" s="143" t="s">
        <v>246</v>
      </c>
      <c r="G67" s="160">
        <v>20000</v>
      </c>
      <c r="H67" s="161">
        <v>0</v>
      </c>
      <c r="I67" s="161">
        <v>25</v>
      </c>
      <c r="J67" s="161">
        <v>574</v>
      </c>
      <c r="K67" s="161">
        <v>608</v>
      </c>
      <c r="L67" s="161">
        <v>0</v>
      </c>
      <c r="M67" s="161">
        <f t="shared" si="2"/>
        <v>1207</v>
      </c>
      <c r="N67" s="162">
        <f t="shared" si="3"/>
        <v>18793</v>
      </c>
      <c r="O67" s="123"/>
      <c r="P67" s="123"/>
      <c r="Q67" s="123"/>
    </row>
    <row r="68" spans="1:17" ht="22.5" customHeight="1" x14ac:dyDescent="0.45">
      <c r="A68" s="9">
        <v>60</v>
      </c>
      <c r="B68" s="86" t="s">
        <v>119</v>
      </c>
      <c r="C68" s="143" t="s">
        <v>279</v>
      </c>
      <c r="D68" s="143" t="s">
        <v>107</v>
      </c>
      <c r="E68" s="143" t="s">
        <v>19</v>
      </c>
      <c r="F68" s="143" t="s">
        <v>247</v>
      </c>
      <c r="G68" s="160">
        <v>18000</v>
      </c>
      <c r="H68" s="161">
        <v>0</v>
      </c>
      <c r="I68" s="161">
        <v>25</v>
      </c>
      <c r="J68" s="161">
        <v>516.6</v>
      </c>
      <c r="K68" s="161">
        <v>547.20000000000005</v>
      </c>
      <c r="L68" s="161">
        <v>0</v>
      </c>
      <c r="M68" s="161">
        <f t="shared" si="2"/>
        <v>1088.8000000000002</v>
      </c>
      <c r="N68" s="162">
        <f t="shared" si="3"/>
        <v>16911.2</v>
      </c>
    </row>
    <row r="69" spans="1:17" ht="25.5" customHeight="1" x14ac:dyDescent="0.45">
      <c r="A69" s="9">
        <v>61</v>
      </c>
      <c r="B69" s="86" t="s">
        <v>114</v>
      </c>
      <c r="C69" s="143" t="s">
        <v>319</v>
      </c>
      <c r="D69" s="143" t="s">
        <v>115</v>
      </c>
      <c r="E69" s="143" t="s">
        <v>19</v>
      </c>
      <c r="F69" s="143" t="s">
        <v>246</v>
      </c>
      <c r="G69" s="160">
        <v>16500</v>
      </c>
      <c r="H69" s="161">
        <v>0</v>
      </c>
      <c r="I69" s="161">
        <v>25</v>
      </c>
      <c r="J69" s="161">
        <v>473.55</v>
      </c>
      <c r="K69" s="161">
        <v>501.6</v>
      </c>
      <c r="L69" s="161">
        <v>0</v>
      </c>
      <c r="M69" s="161">
        <f t="shared" si="2"/>
        <v>1000.1500000000001</v>
      </c>
      <c r="N69" s="162">
        <f t="shared" si="3"/>
        <v>15499.85</v>
      </c>
    </row>
    <row r="70" spans="1:17" ht="25.5" customHeight="1" x14ac:dyDescent="0.45">
      <c r="A70" s="9">
        <v>62</v>
      </c>
      <c r="B70" s="86" t="s">
        <v>116</v>
      </c>
      <c r="C70" s="143" t="s">
        <v>279</v>
      </c>
      <c r="D70" s="143" t="s">
        <v>107</v>
      </c>
      <c r="E70" s="143" t="s">
        <v>19</v>
      </c>
      <c r="F70" s="143" t="s">
        <v>246</v>
      </c>
      <c r="G70" s="160">
        <v>15400</v>
      </c>
      <c r="H70" s="161">
        <v>0</v>
      </c>
      <c r="I70" s="161">
        <v>25</v>
      </c>
      <c r="J70" s="161">
        <v>441.98</v>
      </c>
      <c r="K70" s="161">
        <v>468.16</v>
      </c>
      <c r="L70" s="161">
        <v>0</v>
      </c>
      <c r="M70" s="161">
        <f t="shared" si="2"/>
        <v>935.1400000000001</v>
      </c>
      <c r="N70" s="162">
        <f t="shared" si="3"/>
        <v>14464.86</v>
      </c>
    </row>
    <row r="71" spans="1:17" ht="25.5" customHeight="1" x14ac:dyDescent="0.45">
      <c r="A71" s="9">
        <v>63</v>
      </c>
      <c r="B71" s="86" t="s">
        <v>121</v>
      </c>
      <c r="C71" s="143" t="s">
        <v>279</v>
      </c>
      <c r="D71" s="143" t="s">
        <v>107</v>
      </c>
      <c r="E71" s="143" t="s">
        <v>19</v>
      </c>
      <c r="F71" s="143" t="s">
        <v>247</v>
      </c>
      <c r="G71" s="160">
        <v>15000</v>
      </c>
      <c r="H71" s="161">
        <v>0</v>
      </c>
      <c r="I71" s="161">
        <v>25</v>
      </c>
      <c r="J71" s="161">
        <v>430.5</v>
      </c>
      <c r="K71" s="161">
        <v>456</v>
      </c>
      <c r="L71" s="161">
        <v>0</v>
      </c>
      <c r="M71" s="161">
        <f t="shared" si="2"/>
        <v>911.5</v>
      </c>
      <c r="N71" s="162">
        <f t="shared" si="3"/>
        <v>14088.5</v>
      </c>
    </row>
    <row r="72" spans="1:17" ht="25.5" customHeight="1" x14ac:dyDescent="0.45">
      <c r="A72" s="9">
        <v>64</v>
      </c>
      <c r="B72" s="86" t="s">
        <v>122</v>
      </c>
      <c r="C72" s="143" t="s">
        <v>279</v>
      </c>
      <c r="D72" s="143" t="s">
        <v>107</v>
      </c>
      <c r="E72" s="143" t="s">
        <v>19</v>
      </c>
      <c r="F72" s="143" t="s">
        <v>247</v>
      </c>
      <c r="G72" s="160">
        <v>15000</v>
      </c>
      <c r="H72" s="161">
        <v>0</v>
      </c>
      <c r="I72" s="161">
        <v>25</v>
      </c>
      <c r="J72" s="161">
        <v>430</v>
      </c>
      <c r="K72" s="161">
        <v>456</v>
      </c>
      <c r="L72" s="161">
        <v>0</v>
      </c>
      <c r="M72" s="161">
        <v>911.5</v>
      </c>
      <c r="N72" s="162">
        <f t="shared" si="3"/>
        <v>14088.5</v>
      </c>
    </row>
    <row r="73" spans="1:17" ht="24" customHeight="1" x14ac:dyDescent="0.45">
      <c r="A73" s="9">
        <v>65</v>
      </c>
      <c r="B73" s="86" t="s">
        <v>123</v>
      </c>
      <c r="C73" s="143" t="s">
        <v>279</v>
      </c>
      <c r="D73" s="143" t="s">
        <v>107</v>
      </c>
      <c r="E73" s="143" t="s">
        <v>19</v>
      </c>
      <c r="F73" s="143" t="s">
        <v>247</v>
      </c>
      <c r="G73" s="160">
        <v>15000</v>
      </c>
      <c r="H73" s="161">
        <v>0</v>
      </c>
      <c r="I73" s="161">
        <v>25</v>
      </c>
      <c r="J73" s="161">
        <v>430.5</v>
      </c>
      <c r="K73" s="161">
        <v>456</v>
      </c>
      <c r="L73" s="161">
        <v>0</v>
      </c>
      <c r="M73" s="161">
        <f t="shared" ref="M73:M85" si="4">+H73+I73+J73+K73+L73</f>
        <v>911.5</v>
      </c>
      <c r="N73" s="162">
        <f t="shared" ref="N73:N85" si="5">+G73-M73</f>
        <v>14088.5</v>
      </c>
    </row>
    <row r="74" spans="1:17" ht="23.25" customHeight="1" x14ac:dyDescent="0.45">
      <c r="A74" s="9">
        <v>66</v>
      </c>
      <c r="B74" s="86" t="s">
        <v>118</v>
      </c>
      <c r="C74" s="143" t="s">
        <v>279</v>
      </c>
      <c r="D74" s="143" t="s">
        <v>107</v>
      </c>
      <c r="E74" s="143" t="s">
        <v>19</v>
      </c>
      <c r="F74" s="143" t="s">
        <v>247</v>
      </c>
      <c r="G74" s="160">
        <v>15000</v>
      </c>
      <c r="H74" s="161">
        <v>0</v>
      </c>
      <c r="I74" s="161">
        <v>25</v>
      </c>
      <c r="J74" s="161">
        <v>430.5</v>
      </c>
      <c r="K74" s="161">
        <v>456</v>
      </c>
      <c r="L74" s="161">
        <v>0</v>
      </c>
      <c r="M74" s="161">
        <f t="shared" si="4"/>
        <v>911.5</v>
      </c>
      <c r="N74" s="162">
        <f t="shared" si="5"/>
        <v>14088.5</v>
      </c>
    </row>
    <row r="75" spans="1:17" ht="23.25" customHeight="1" x14ac:dyDescent="0.45">
      <c r="A75" s="9">
        <v>67</v>
      </c>
      <c r="B75" s="86" t="s">
        <v>124</v>
      </c>
      <c r="C75" s="143" t="s">
        <v>279</v>
      </c>
      <c r="D75" s="143" t="s">
        <v>107</v>
      </c>
      <c r="E75" s="143" t="s">
        <v>19</v>
      </c>
      <c r="F75" s="143" t="s">
        <v>247</v>
      </c>
      <c r="G75" s="160">
        <v>15000</v>
      </c>
      <c r="H75" s="161">
        <v>0</v>
      </c>
      <c r="I75" s="161">
        <v>25</v>
      </c>
      <c r="J75" s="161">
        <v>430.5</v>
      </c>
      <c r="K75" s="161">
        <v>456</v>
      </c>
      <c r="L75" s="161">
        <v>0</v>
      </c>
      <c r="M75" s="161">
        <f t="shared" si="4"/>
        <v>911.5</v>
      </c>
      <c r="N75" s="162">
        <f t="shared" si="5"/>
        <v>14088.5</v>
      </c>
    </row>
    <row r="76" spans="1:17" ht="23.25" customHeight="1" x14ac:dyDescent="0.45">
      <c r="A76" s="9">
        <v>68</v>
      </c>
      <c r="B76" s="86" t="s">
        <v>120</v>
      </c>
      <c r="C76" s="143" t="s">
        <v>279</v>
      </c>
      <c r="D76" s="143" t="s">
        <v>107</v>
      </c>
      <c r="E76" s="143" t="s">
        <v>19</v>
      </c>
      <c r="F76" s="143" t="s">
        <v>247</v>
      </c>
      <c r="G76" s="160">
        <v>15000</v>
      </c>
      <c r="H76" s="161">
        <v>0</v>
      </c>
      <c r="I76" s="161">
        <v>25</v>
      </c>
      <c r="J76" s="161">
        <v>430.5</v>
      </c>
      <c r="K76" s="161">
        <v>456</v>
      </c>
      <c r="L76" s="161">
        <v>0</v>
      </c>
      <c r="M76" s="161">
        <f t="shared" si="4"/>
        <v>911.5</v>
      </c>
      <c r="N76" s="162">
        <f t="shared" si="5"/>
        <v>14088.5</v>
      </c>
    </row>
    <row r="77" spans="1:17" ht="23.25" customHeight="1" x14ac:dyDescent="0.45">
      <c r="A77" s="9">
        <v>69</v>
      </c>
      <c r="B77" s="86" t="s">
        <v>117</v>
      </c>
      <c r="C77" s="143" t="s">
        <v>279</v>
      </c>
      <c r="D77" s="143" t="s">
        <v>107</v>
      </c>
      <c r="E77" s="143" t="s">
        <v>19</v>
      </c>
      <c r="F77" s="143" t="s">
        <v>246</v>
      </c>
      <c r="G77" s="160">
        <v>15000</v>
      </c>
      <c r="H77" s="161">
        <v>0</v>
      </c>
      <c r="I77" s="161">
        <v>25</v>
      </c>
      <c r="J77" s="161">
        <v>430.5</v>
      </c>
      <c r="K77" s="161">
        <v>456</v>
      </c>
      <c r="L77" s="161">
        <v>0</v>
      </c>
      <c r="M77" s="161">
        <f t="shared" si="4"/>
        <v>911.5</v>
      </c>
      <c r="N77" s="162">
        <f t="shared" si="5"/>
        <v>14088.5</v>
      </c>
    </row>
    <row r="78" spans="1:17" ht="23.25" customHeight="1" x14ac:dyDescent="0.45">
      <c r="A78" s="9">
        <v>70</v>
      </c>
      <c r="B78" s="86" t="s">
        <v>261</v>
      </c>
      <c r="C78" s="143" t="s">
        <v>279</v>
      </c>
      <c r="D78" s="143" t="s">
        <v>107</v>
      </c>
      <c r="E78" s="143" t="s">
        <v>19</v>
      </c>
      <c r="F78" s="143" t="s">
        <v>247</v>
      </c>
      <c r="G78" s="160">
        <v>15000</v>
      </c>
      <c r="H78" s="161">
        <v>0</v>
      </c>
      <c r="I78" s="161">
        <v>25</v>
      </c>
      <c r="J78" s="161">
        <v>430.5</v>
      </c>
      <c r="K78" s="161">
        <v>456</v>
      </c>
      <c r="L78" s="161">
        <v>0</v>
      </c>
      <c r="M78" s="161">
        <f t="shared" si="4"/>
        <v>911.5</v>
      </c>
      <c r="N78" s="162">
        <f t="shared" si="5"/>
        <v>14088.5</v>
      </c>
    </row>
    <row r="79" spans="1:17" ht="23.25" customHeight="1" x14ac:dyDescent="0.45">
      <c r="A79" s="9">
        <v>71</v>
      </c>
      <c r="B79" s="86" t="s">
        <v>306</v>
      </c>
      <c r="C79" s="143" t="s">
        <v>279</v>
      </c>
      <c r="D79" s="143" t="s">
        <v>107</v>
      </c>
      <c r="E79" s="143" t="s">
        <v>19</v>
      </c>
      <c r="F79" s="143" t="s">
        <v>247</v>
      </c>
      <c r="G79" s="160">
        <v>15000</v>
      </c>
      <c r="H79" s="161">
        <v>0</v>
      </c>
      <c r="I79" s="161">
        <v>25</v>
      </c>
      <c r="J79" s="161">
        <v>430.5</v>
      </c>
      <c r="K79" s="161">
        <v>456</v>
      </c>
      <c r="L79" s="161">
        <v>0</v>
      </c>
      <c r="M79" s="161">
        <f t="shared" si="4"/>
        <v>911.5</v>
      </c>
      <c r="N79" s="162">
        <f t="shared" si="5"/>
        <v>14088.5</v>
      </c>
    </row>
    <row r="80" spans="1:17" ht="21" customHeight="1" x14ac:dyDescent="0.45">
      <c r="A80" s="9">
        <v>72</v>
      </c>
      <c r="B80" s="86" t="s">
        <v>307</v>
      </c>
      <c r="C80" s="143" t="s">
        <v>279</v>
      </c>
      <c r="D80" s="143" t="s">
        <v>107</v>
      </c>
      <c r="E80" s="143" t="s">
        <v>19</v>
      </c>
      <c r="F80" s="143" t="s">
        <v>247</v>
      </c>
      <c r="G80" s="160">
        <v>15000</v>
      </c>
      <c r="H80" s="161">
        <v>0</v>
      </c>
      <c r="I80" s="161">
        <v>25</v>
      </c>
      <c r="J80" s="161">
        <v>430.5</v>
      </c>
      <c r="K80" s="161">
        <v>456</v>
      </c>
      <c r="L80" s="161">
        <v>0</v>
      </c>
      <c r="M80" s="161">
        <f t="shared" si="4"/>
        <v>911.5</v>
      </c>
      <c r="N80" s="162">
        <f t="shared" si="5"/>
        <v>14088.5</v>
      </c>
    </row>
    <row r="81" spans="1:17" ht="22.5" customHeight="1" x14ac:dyDescent="0.45">
      <c r="A81" s="9">
        <v>73</v>
      </c>
      <c r="B81" s="86" t="s">
        <v>262</v>
      </c>
      <c r="C81" s="143" t="s">
        <v>279</v>
      </c>
      <c r="D81" s="143" t="s">
        <v>107</v>
      </c>
      <c r="E81" s="143" t="s">
        <v>19</v>
      </c>
      <c r="F81" s="143" t="s">
        <v>247</v>
      </c>
      <c r="G81" s="160">
        <v>15000</v>
      </c>
      <c r="H81" s="161">
        <v>0</v>
      </c>
      <c r="I81" s="161">
        <v>25</v>
      </c>
      <c r="J81" s="161">
        <v>430.5</v>
      </c>
      <c r="K81" s="161">
        <v>456</v>
      </c>
      <c r="L81" s="161">
        <v>0</v>
      </c>
      <c r="M81" s="161">
        <f t="shared" si="4"/>
        <v>911.5</v>
      </c>
      <c r="N81" s="162">
        <f t="shared" si="5"/>
        <v>14088.5</v>
      </c>
    </row>
    <row r="82" spans="1:17" ht="22.5" x14ac:dyDescent="0.45">
      <c r="A82" s="9">
        <v>74</v>
      </c>
      <c r="B82" s="86" t="s">
        <v>263</v>
      </c>
      <c r="C82" s="143" t="s">
        <v>279</v>
      </c>
      <c r="D82" s="143" t="s">
        <v>107</v>
      </c>
      <c r="E82" s="143" t="s">
        <v>19</v>
      </c>
      <c r="F82" s="143" t="s">
        <v>247</v>
      </c>
      <c r="G82" s="160">
        <v>15000</v>
      </c>
      <c r="H82" s="161">
        <v>0</v>
      </c>
      <c r="I82" s="161">
        <v>25</v>
      </c>
      <c r="J82" s="161">
        <v>430.5</v>
      </c>
      <c r="K82" s="161">
        <v>456</v>
      </c>
      <c r="L82" s="161">
        <v>0</v>
      </c>
      <c r="M82" s="161">
        <f t="shared" si="4"/>
        <v>911.5</v>
      </c>
      <c r="N82" s="162">
        <f t="shared" si="5"/>
        <v>14088.5</v>
      </c>
    </row>
    <row r="83" spans="1:17" ht="22.5" x14ac:dyDescent="0.45">
      <c r="A83" s="9">
        <v>75</v>
      </c>
      <c r="B83" s="86" t="s">
        <v>308</v>
      </c>
      <c r="C83" s="143" t="s">
        <v>279</v>
      </c>
      <c r="D83" s="143" t="s">
        <v>107</v>
      </c>
      <c r="E83" s="170" t="s">
        <v>19</v>
      </c>
      <c r="F83" s="143" t="s">
        <v>247</v>
      </c>
      <c r="G83" s="160">
        <v>15000</v>
      </c>
      <c r="H83" s="162">
        <v>0</v>
      </c>
      <c r="I83" s="162">
        <v>25</v>
      </c>
      <c r="J83" s="162">
        <v>430.5</v>
      </c>
      <c r="K83" s="162">
        <v>456</v>
      </c>
      <c r="L83" s="162">
        <v>0</v>
      </c>
      <c r="M83" s="161">
        <f t="shared" si="4"/>
        <v>911.5</v>
      </c>
      <c r="N83" s="162">
        <f t="shared" si="5"/>
        <v>14088.5</v>
      </c>
    </row>
    <row r="84" spans="1:17" ht="27" customHeight="1" x14ac:dyDescent="0.45">
      <c r="A84" s="9">
        <v>76</v>
      </c>
      <c r="B84" s="86" t="s">
        <v>335</v>
      </c>
      <c r="C84" s="143" t="s">
        <v>279</v>
      </c>
      <c r="D84" s="143" t="s">
        <v>107</v>
      </c>
      <c r="E84" s="170" t="s">
        <v>19</v>
      </c>
      <c r="F84" s="143" t="s">
        <v>247</v>
      </c>
      <c r="G84" s="160">
        <v>15000</v>
      </c>
      <c r="H84" s="162">
        <v>0</v>
      </c>
      <c r="I84" s="162">
        <v>25</v>
      </c>
      <c r="J84" s="162">
        <v>430.5</v>
      </c>
      <c r="K84" s="162">
        <v>456</v>
      </c>
      <c r="L84" s="162">
        <v>0</v>
      </c>
      <c r="M84" s="161">
        <f t="shared" si="4"/>
        <v>911.5</v>
      </c>
      <c r="N84" s="162">
        <f t="shared" si="5"/>
        <v>14088.5</v>
      </c>
    </row>
    <row r="85" spans="1:17" ht="27" customHeight="1" x14ac:dyDescent="0.45">
      <c r="A85" s="9">
        <v>77</v>
      </c>
      <c r="B85" s="86" t="s">
        <v>125</v>
      </c>
      <c r="C85" s="143" t="s">
        <v>279</v>
      </c>
      <c r="D85" s="143" t="s">
        <v>107</v>
      </c>
      <c r="E85" s="143" t="s">
        <v>19</v>
      </c>
      <c r="F85" s="143" t="s">
        <v>247</v>
      </c>
      <c r="G85" s="160">
        <v>12000</v>
      </c>
      <c r="H85" s="161">
        <v>0</v>
      </c>
      <c r="I85" s="161">
        <v>25</v>
      </c>
      <c r="J85" s="161">
        <v>344.4</v>
      </c>
      <c r="K85" s="161">
        <v>364.8</v>
      </c>
      <c r="L85" s="161">
        <v>5030</v>
      </c>
      <c r="M85" s="161">
        <f t="shared" si="4"/>
        <v>5764.2</v>
      </c>
      <c r="N85" s="162">
        <f t="shared" si="5"/>
        <v>6235.8</v>
      </c>
    </row>
    <row r="86" spans="1:17" ht="27" customHeight="1" x14ac:dyDescent="0.45">
      <c r="A86" s="207" t="s">
        <v>250</v>
      </c>
      <c r="B86" s="208"/>
      <c r="C86" s="208"/>
      <c r="D86" s="208"/>
      <c r="E86" s="208"/>
      <c r="F86" s="209"/>
      <c r="G86" s="172">
        <f t="shared" ref="G86:N86" si="6">SUM(G9:G85)</f>
        <v>2603710.88</v>
      </c>
      <c r="H86" s="171">
        <f t="shared" si="6"/>
        <v>94649.379999999976</v>
      </c>
      <c r="I86" s="171">
        <f t="shared" si="6"/>
        <v>1925</v>
      </c>
      <c r="J86" s="171">
        <f t="shared" si="6"/>
        <v>74726.020000000019</v>
      </c>
      <c r="K86" s="171">
        <f t="shared" si="6"/>
        <v>76800.62</v>
      </c>
      <c r="L86" s="159">
        <f t="shared" si="6"/>
        <v>70024.609999999986</v>
      </c>
      <c r="M86" s="159">
        <f t="shared" si="6"/>
        <v>318126.13</v>
      </c>
      <c r="N86" s="159">
        <f t="shared" si="6"/>
        <v>2285584.75</v>
      </c>
    </row>
    <row r="88" spans="1:17" ht="22.5" x14ac:dyDescent="0.45">
      <c r="A88" s="14"/>
      <c r="B88" s="126"/>
      <c r="C88" s="126"/>
      <c r="D88" s="126"/>
      <c r="E88" s="126"/>
      <c r="F88" s="126"/>
      <c r="G88" s="173"/>
      <c r="H88" s="152"/>
      <c r="I88" s="152"/>
      <c r="J88" s="152"/>
      <c r="K88" s="152"/>
      <c r="L88" s="165"/>
      <c r="M88" s="165"/>
      <c r="N88" s="165"/>
      <c r="O88" s="153"/>
    </row>
    <row r="89" spans="1:17" ht="22.5" x14ac:dyDescent="0.45">
      <c r="A89" s="18"/>
      <c r="B89" s="153"/>
      <c r="C89" s="126"/>
      <c r="D89" s="126"/>
      <c r="E89" s="126"/>
      <c r="F89" s="126"/>
      <c r="G89" s="174"/>
      <c r="H89" s="154"/>
      <c r="I89" s="154"/>
      <c r="J89" s="154"/>
      <c r="K89" s="155"/>
      <c r="L89" s="166"/>
      <c r="M89" s="166"/>
      <c r="N89" s="169"/>
      <c r="O89" s="153"/>
    </row>
    <row r="90" spans="1:17" ht="22.5" x14ac:dyDescent="0.45">
      <c r="A90" s="18"/>
      <c r="B90" s="126"/>
      <c r="C90" s="126"/>
      <c r="D90" s="126"/>
      <c r="E90" s="126"/>
      <c r="F90" s="126"/>
      <c r="G90" s="174"/>
      <c r="H90" s="154"/>
      <c r="I90" s="154"/>
      <c r="J90" s="154"/>
      <c r="K90" s="156"/>
      <c r="L90" s="166"/>
      <c r="M90" s="166"/>
      <c r="N90" s="169"/>
      <c r="O90" s="153"/>
    </row>
    <row r="91" spans="1:17" ht="22.5" x14ac:dyDescent="0.45">
      <c r="A91" s="18"/>
      <c r="B91" s="126"/>
      <c r="C91" s="126"/>
      <c r="D91" s="126"/>
      <c r="E91" s="126"/>
      <c r="F91" s="126"/>
      <c r="G91" s="174"/>
      <c r="H91" s="154"/>
      <c r="I91" s="154"/>
      <c r="J91" s="156"/>
      <c r="K91" s="154"/>
      <c r="L91" s="166"/>
      <c r="M91" s="166"/>
      <c r="N91" s="169"/>
      <c r="O91" s="153"/>
    </row>
    <row r="92" spans="1:17" ht="22.5" x14ac:dyDescent="0.45">
      <c r="A92" s="18"/>
      <c r="B92" s="126"/>
      <c r="C92" s="126"/>
      <c r="D92" s="126"/>
      <c r="E92" s="126"/>
      <c r="F92" s="126"/>
      <c r="G92" s="174"/>
      <c r="H92" s="154"/>
      <c r="I92" s="154"/>
      <c r="J92" s="154"/>
      <c r="K92" s="155"/>
      <c r="L92" s="166"/>
      <c r="M92" s="166"/>
      <c r="N92" s="169"/>
      <c r="O92" s="153"/>
    </row>
    <row r="93" spans="1:17" ht="25.5" thickBot="1" x14ac:dyDescent="0.55000000000000004">
      <c r="A93" s="18"/>
      <c r="B93" s="92"/>
      <c r="C93" s="126"/>
      <c r="D93" s="126"/>
      <c r="E93" s="126"/>
      <c r="F93" s="126"/>
      <c r="G93" s="174"/>
      <c r="H93" s="177"/>
      <c r="I93" s="177"/>
      <c r="J93" s="177"/>
      <c r="K93" s="155"/>
      <c r="L93" s="166"/>
      <c r="M93" s="166"/>
      <c r="N93" s="169"/>
      <c r="O93" s="153"/>
    </row>
    <row r="94" spans="1:17" ht="27" x14ac:dyDescent="0.5">
      <c r="A94" s="14"/>
      <c r="B94" s="186" t="s">
        <v>126</v>
      </c>
      <c r="C94" s="201"/>
      <c r="D94" s="201"/>
      <c r="E94" s="201"/>
      <c r="F94" s="201"/>
      <c r="G94" s="202"/>
      <c r="H94" s="203" t="s">
        <v>127</v>
      </c>
      <c r="I94" s="203"/>
      <c r="J94" s="203"/>
      <c r="K94" s="155"/>
      <c r="L94" s="166"/>
      <c r="M94" s="166"/>
      <c r="N94" s="169"/>
      <c r="O94" s="153"/>
    </row>
    <row r="95" spans="1:17" ht="27" x14ac:dyDescent="0.5">
      <c r="A95" s="153"/>
      <c r="B95" s="186" t="s">
        <v>251</v>
      </c>
      <c r="C95" s="204"/>
      <c r="D95" s="204"/>
      <c r="E95" s="204"/>
      <c r="F95" s="204"/>
      <c r="G95" s="205"/>
      <c r="H95" s="203" t="s">
        <v>128</v>
      </c>
      <c r="I95" s="203"/>
      <c r="J95" s="206"/>
      <c r="K95" s="153"/>
      <c r="L95" s="167"/>
      <c r="M95" s="167"/>
    </row>
    <row r="96" spans="1:17" ht="23.25" x14ac:dyDescent="0.35">
      <c r="A96" s="153"/>
      <c r="B96" s="204"/>
      <c r="C96" s="204"/>
      <c r="D96" s="204"/>
      <c r="E96" s="204"/>
      <c r="F96" s="204"/>
      <c r="G96" s="205"/>
      <c r="H96" s="204"/>
      <c r="I96" s="204"/>
      <c r="J96" s="204"/>
      <c r="K96" s="153"/>
      <c r="L96" s="167"/>
      <c r="M96" s="167"/>
      <c r="P96" s="157"/>
      <c r="Q96" s="157"/>
    </row>
    <row r="97" spans="15:17" ht="15.75" x14ac:dyDescent="0.25">
      <c r="O97" s="157"/>
      <c r="P97" s="157"/>
      <c r="Q97" s="157"/>
    </row>
  </sheetData>
  <sortState xmlns:xlrd2="http://schemas.microsoft.com/office/spreadsheetml/2017/richdata2" ref="A9:N85">
    <sortCondition descending="1" ref="G85"/>
  </sortState>
  <mergeCells count="4">
    <mergeCell ref="A4:N4"/>
    <mergeCell ref="A5:N5"/>
    <mergeCell ref="A6:N6"/>
    <mergeCell ref="A1:O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0" orientation="landscape" r:id="rId1"/>
  <rowBreaks count="2" manualBreakCount="2">
    <brk id="57" max="16383" man="1"/>
    <brk id="9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view="pageBreakPreview" topLeftCell="A27" zoomScale="51" zoomScaleNormal="51" zoomScaleSheetLayoutView="51" workbookViewId="0">
      <selection activeCell="C42" sqref="C42"/>
    </sheetView>
  </sheetViews>
  <sheetFormatPr defaultColWidth="11.42578125" defaultRowHeight="15" x14ac:dyDescent="0.25"/>
  <cols>
    <col min="1" max="1" width="8.7109375" customWidth="1"/>
    <col min="2" max="2" width="55.7109375" style="95" customWidth="1"/>
    <col min="3" max="3" width="101.85546875" customWidth="1"/>
    <col min="4" max="4" width="48" customWidth="1"/>
    <col min="5" max="5" width="18.85546875" customWidth="1"/>
    <col min="6" max="6" width="18.7109375" customWidth="1"/>
    <col min="7" max="7" width="40.5703125" customWidth="1"/>
    <col min="8" max="8" width="20.42578125" customWidth="1"/>
    <col min="9" max="9" width="16.5703125" customWidth="1"/>
    <col min="10" max="10" width="12.85546875" customWidth="1"/>
    <col min="11" max="11" width="17.5703125" customWidth="1"/>
    <col min="12" max="12" width="16.28515625" customWidth="1"/>
    <col min="13" max="13" width="17.28515625" customWidth="1"/>
    <col min="14" max="14" width="19.7109375" customWidth="1"/>
    <col min="15" max="15" width="22.140625" customWidth="1"/>
  </cols>
  <sheetData>
    <row r="1" spans="1:15" ht="27" x14ac:dyDescent="0.5">
      <c r="A1" s="37"/>
      <c r="B1" s="8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" x14ac:dyDescent="0.25">
      <c r="A2" s="38"/>
      <c r="B2" s="8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7" x14ac:dyDescent="0.25">
      <c r="A3" s="185"/>
      <c r="B3" s="175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5" ht="27" x14ac:dyDescent="0.25">
      <c r="A4" s="219" t="s">
        <v>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27" x14ac:dyDescent="0.25">
      <c r="A5" s="219" t="s">
        <v>334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27" x14ac:dyDescent="0.25">
      <c r="A6" s="219" t="s">
        <v>331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</row>
    <row r="7" spans="1:15" ht="18.75" x14ac:dyDescent="0.4">
      <c r="A7" s="39"/>
      <c r="B7" s="9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90" x14ac:dyDescent="0.45">
      <c r="A8" s="40" t="s">
        <v>1</v>
      </c>
      <c r="B8" s="84" t="s">
        <v>2</v>
      </c>
      <c r="C8" s="6" t="s">
        <v>3</v>
      </c>
      <c r="D8" s="6" t="s">
        <v>4</v>
      </c>
      <c r="E8" s="7" t="s">
        <v>5</v>
      </c>
      <c r="F8" s="7" t="s">
        <v>245</v>
      </c>
      <c r="G8" s="7" t="s">
        <v>244</v>
      </c>
      <c r="H8" s="7" t="s">
        <v>249</v>
      </c>
      <c r="I8" s="6" t="s">
        <v>6</v>
      </c>
      <c r="J8" s="7" t="s">
        <v>7</v>
      </c>
      <c r="K8" s="6" t="s">
        <v>8</v>
      </c>
      <c r="L8" s="7" t="s">
        <v>9</v>
      </c>
      <c r="M8" s="7" t="s">
        <v>10</v>
      </c>
      <c r="N8" s="7" t="s">
        <v>11</v>
      </c>
      <c r="O8" s="6" t="s">
        <v>12</v>
      </c>
    </row>
    <row r="9" spans="1:15" ht="22.5" x14ac:dyDescent="0.45">
      <c r="A9" s="42">
        <v>1</v>
      </c>
      <c r="B9" s="130" t="s">
        <v>20</v>
      </c>
      <c r="C9" s="131" t="s">
        <v>327</v>
      </c>
      <c r="D9" s="131" t="s">
        <v>26</v>
      </c>
      <c r="E9" s="132" t="s">
        <v>257</v>
      </c>
      <c r="F9" s="132" t="s">
        <v>247</v>
      </c>
      <c r="G9" s="132" t="s">
        <v>339</v>
      </c>
      <c r="H9" s="133">
        <v>100000</v>
      </c>
      <c r="I9" s="134">
        <v>11767.91</v>
      </c>
      <c r="J9" s="134">
        <v>25</v>
      </c>
      <c r="K9" s="134">
        <v>2870</v>
      </c>
      <c r="L9" s="134">
        <v>3040</v>
      </c>
      <c r="M9" s="134">
        <v>3345.12</v>
      </c>
      <c r="N9" s="134">
        <f t="shared" ref="N9:N37" si="0">+I9+J9+K9+L9+M9</f>
        <v>21048.03</v>
      </c>
      <c r="O9" s="36">
        <f t="shared" ref="O9:O17" si="1">+H9-N9</f>
        <v>78951.97</v>
      </c>
    </row>
    <row r="10" spans="1:15" s="123" customFormat="1" ht="22.5" customHeight="1" x14ac:dyDescent="0.45">
      <c r="A10" s="9">
        <v>2</v>
      </c>
      <c r="B10" s="87" t="s">
        <v>17</v>
      </c>
      <c r="C10" s="143" t="s">
        <v>337</v>
      </c>
      <c r="D10" s="151" t="s">
        <v>29</v>
      </c>
      <c r="E10" s="143" t="s">
        <v>257</v>
      </c>
      <c r="F10" s="143" t="s">
        <v>246</v>
      </c>
      <c r="G10" s="147" t="s">
        <v>318</v>
      </c>
      <c r="H10" s="178">
        <v>100000</v>
      </c>
      <c r="I10" s="148">
        <v>12105.44</v>
      </c>
      <c r="J10" s="148">
        <v>25</v>
      </c>
      <c r="K10" s="148">
        <v>2870</v>
      </c>
      <c r="L10" s="148">
        <v>3040</v>
      </c>
      <c r="M10" s="148">
        <v>1995</v>
      </c>
      <c r="N10" s="149">
        <f t="shared" si="0"/>
        <v>20035.440000000002</v>
      </c>
      <c r="O10" s="212">
        <f t="shared" si="1"/>
        <v>79964.56</v>
      </c>
    </row>
    <row r="11" spans="1:15" s="123" customFormat="1" ht="24.75" customHeight="1" x14ac:dyDescent="0.45">
      <c r="A11" s="42">
        <v>3</v>
      </c>
      <c r="B11" s="86" t="s">
        <v>351</v>
      </c>
      <c r="C11" s="143" t="s">
        <v>274</v>
      </c>
      <c r="D11" s="143" t="s">
        <v>29</v>
      </c>
      <c r="E11" s="143" t="s">
        <v>257</v>
      </c>
      <c r="F11" s="143" t="s">
        <v>246</v>
      </c>
      <c r="G11" s="147" t="s">
        <v>318</v>
      </c>
      <c r="H11" s="178">
        <v>95000</v>
      </c>
      <c r="I11" s="148">
        <v>10929.31</v>
      </c>
      <c r="J11" s="148">
        <v>25</v>
      </c>
      <c r="K11" s="148">
        <v>2726.5</v>
      </c>
      <c r="L11" s="148">
        <v>2888</v>
      </c>
      <c r="M11" s="148">
        <v>0</v>
      </c>
      <c r="N11" s="149">
        <f t="shared" si="0"/>
        <v>16568.809999999998</v>
      </c>
      <c r="O11" s="212">
        <f t="shared" si="1"/>
        <v>78431.19</v>
      </c>
    </row>
    <row r="12" spans="1:15" ht="22.5" x14ac:dyDescent="0.45">
      <c r="A12" s="9">
        <v>4</v>
      </c>
      <c r="B12" s="135" t="s">
        <v>338</v>
      </c>
      <c r="C12" s="132" t="s">
        <v>285</v>
      </c>
      <c r="D12" s="132" t="s">
        <v>145</v>
      </c>
      <c r="E12" s="132" t="s">
        <v>257</v>
      </c>
      <c r="F12" s="132" t="s">
        <v>247</v>
      </c>
      <c r="G12" s="132" t="s">
        <v>270</v>
      </c>
      <c r="H12" s="133">
        <v>90000</v>
      </c>
      <c r="I12" s="134">
        <v>9753.19</v>
      </c>
      <c r="J12" s="134">
        <v>25</v>
      </c>
      <c r="K12" s="134">
        <v>2583</v>
      </c>
      <c r="L12" s="134">
        <v>2736</v>
      </c>
      <c r="M12" s="134">
        <v>0</v>
      </c>
      <c r="N12" s="134">
        <f t="shared" si="0"/>
        <v>15097.19</v>
      </c>
      <c r="O12" s="81">
        <f t="shared" si="1"/>
        <v>74902.81</v>
      </c>
    </row>
    <row r="13" spans="1:15" ht="22.5" x14ac:dyDescent="0.45">
      <c r="A13" s="42">
        <v>5</v>
      </c>
      <c r="B13" s="130" t="s">
        <v>24</v>
      </c>
      <c r="C13" s="132" t="s">
        <v>280</v>
      </c>
      <c r="D13" s="132" t="s">
        <v>26</v>
      </c>
      <c r="E13" s="132" t="s">
        <v>257</v>
      </c>
      <c r="F13" s="132" t="s">
        <v>247</v>
      </c>
      <c r="G13" s="132" t="s">
        <v>273</v>
      </c>
      <c r="H13" s="133">
        <v>85000</v>
      </c>
      <c r="I13" s="134">
        <v>8577.06</v>
      </c>
      <c r="J13" s="134">
        <v>25</v>
      </c>
      <c r="K13" s="134">
        <v>2439.5</v>
      </c>
      <c r="L13" s="134">
        <v>2584</v>
      </c>
      <c r="M13" s="134">
        <v>0</v>
      </c>
      <c r="N13" s="134">
        <f t="shared" si="0"/>
        <v>13625.56</v>
      </c>
      <c r="O13" s="81">
        <f t="shared" si="1"/>
        <v>71374.44</v>
      </c>
    </row>
    <row r="14" spans="1:15" ht="22.5" x14ac:dyDescent="0.45">
      <c r="A14" s="9">
        <v>6</v>
      </c>
      <c r="B14" s="135" t="s">
        <v>31</v>
      </c>
      <c r="C14" s="132" t="s">
        <v>290</v>
      </c>
      <c r="D14" s="132" t="s">
        <v>26</v>
      </c>
      <c r="E14" s="132" t="s">
        <v>257</v>
      </c>
      <c r="F14" s="132" t="s">
        <v>247</v>
      </c>
      <c r="G14" s="136" t="s">
        <v>272</v>
      </c>
      <c r="H14" s="133">
        <v>70000</v>
      </c>
      <c r="I14" s="134">
        <v>4828.3999999999996</v>
      </c>
      <c r="J14" s="134">
        <v>25</v>
      </c>
      <c r="K14" s="134">
        <v>2009</v>
      </c>
      <c r="L14" s="134">
        <v>2128</v>
      </c>
      <c r="M14" s="134">
        <v>2700.24</v>
      </c>
      <c r="N14" s="134">
        <f t="shared" si="0"/>
        <v>11690.64</v>
      </c>
      <c r="O14" s="81">
        <f t="shared" si="1"/>
        <v>58309.36</v>
      </c>
    </row>
    <row r="15" spans="1:15" ht="22.5" x14ac:dyDescent="0.45">
      <c r="A15" s="42">
        <v>7</v>
      </c>
      <c r="B15" s="135" t="s">
        <v>350</v>
      </c>
      <c r="C15" s="132" t="s">
        <v>34</v>
      </c>
      <c r="D15" s="132" t="s">
        <v>26</v>
      </c>
      <c r="E15" s="132" t="s">
        <v>257</v>
      </c>
      <c r="F15" s="132" t="s">
        <v>247</v>
      </c>
      <c r="G15" s="132" t="s">
        <v>316</v>
      </c>
      <c r="H15" s="133">
        <v>70000</v>
      </c>
      <c r="I15" s="134">
        <v>5368.45</v>
      </c>
      <c r="J15" s="134">
        <v>25</v>
      </c>
      <c r="K15" s="134">
        <v>2009</v>
      </c>
      <c r="L15" s="134">
        <v>2128</v>
      </c>
      <c r="M15" s="134">
        <v>0</v>
      </c>
      <c r="N15" s="134">
        <f t="shared" si="0"/>
        <v>9530.4500000000007</v>
      </c>
      <c r="O15" s="81">
        <f t="shared" si="1"/>
        <v>60469.55</v>
      </c>
    </row>
    <row r="16" spans="1:15" ht="22.5" x14ac:dyDescent="0.45">
      <c r="A16" s="9">
        <v>8</v>
      </c>
      <c r="B16" s="135" t="s">
        <v>35</v>
      </c>
      <c r="C16" s="132" t="s">
        <v>279</v>
      </c>
      <c r="D16" s="132" t="s">
        <v>29</v>
      </c>
      <c r="E16" s="132" t="s">
        <v>257</v>
      </c>
      <c r="F16" s="132" t="s">
        <v>246</v>
      </c>
      <c r="G16" s="136" t="s">
        <v>312</v>
      </c>
      <c r="H16" s="133">
        <v>60000</v>
      </c>
      <c r="I16" s="134">
        <v>3486.65</v>
      </c>
      <c r="J16" s="134">
        <v>25</v>
      </c>
      <c r="K16" s="134">
        <v>1722</v>
      </c>
      <c r="L16" s="134">
        <v>1824</v>
      </c>
      <c r="M16" s="134">
        <v>1995</v>
      </c>
      <c r="N16" s="134">
        <f t="shared" si="0"/>
        <v>9052.65</v>
      </c>
      <c r="O16" s="81">
        <f t="shared" si="1"/>
        <v>50947.35</v>
      </c>
    </row>
    <row r="17" spans="1:15" ht="22.5" x14ac:dyDescent="0.45">
      <c r="A17" s="42">
        <v>9</v>
      </c>
      <c r="B17" s="135" t="s">
        <v>37</v>
      </c>
      <c r="C17" s="132" t="s">
        <v>287</v>
      </c>
      <c r="D17" s="132" t="s">
        <v>29</v>
      </c>
      <c r="E17" s="132" t="s">
        <v>257</v>
      </c>
      <c r="F17" s="132" t="s">
        <v>246</v>
      </c>
      <c r="G17" s="136" t="s">
        <v>315</v>
      </c>
      <c r="H17" s="133">
        <v>60000</v>
      </c>
      <c r="I17" s="134">
        <v>3486.65</v>
      </c>
      <c r="J17" s="134">
        <v>25</v>
      </c>
      <c r="K17" s="134">
        <v>1722</v>
      </c>
      <c r="L17" s="134">
        <v>1824</v>
      </c>
      <c r="M17" s="134">
        <v>0</v>
      </c>
      <c r="N17" s="134">
        <f t="shared" si="0"/>
        <v>7057.65</v>
      </c>
      <c r="O17" s="81">
        <f t="shared" si="1"/>
        <v>52942.35</v>
      </c>
    </row>
    <row r="18" spans="1:15" ht="22.5" x14ac:dyDescent="0.45">
      <c r="A18" s="9">
        <v>10</v>
      </c>
      <c r="B18" s="130" t="s">
        <v>50</v>
      </c>
      <c r="C18" s="132" t="s">
        <v>292</v>
      </c>
      <c r="D18" s="132" t="s">
        <v>26</v>
      </c>
      <c r="E18" s="132" t="s">
        <v>257</v>
      </c>
      <c r="F18" s="132" t="s">
        <v>247</v>
      </c>
      <c r="G18" s="132" t="s">
        <v>269</v>
      </c>
      <c r="H18" s="133">
        <v>60000</v>
      </c>
      <c r="I18" s="134">
        <v>3486.65</v>
      </c>
      <c r="J18" s="134">
        <v>25</v>
      </c>
      <c r="K18" s="134">
        <v>1722</v>
      </c>
      <c r="L18" s="134">
        <v>1824</v>
      </c>
      <c r="M18" s="134">
        <v>1575</v>
      </c>
      <c r="N18" s="134">
        <f t="shared" si="0"/>
        <v>8632.65</v>
      </c>
      <c r="O18" s="81">
        <f>+'CONT. PROG 11'!H18-N18</f>
        <v>51367.35</v>
      </c>
    </row>
    <row r="19" spans="1:15" ht="22.5" x14ac:dyDescent="0.45">
      <c r="A19" s="42">
        <v>11</v>
      </c>
      <c r="B19" s="135" t="s">
        <v>309</v>
      </c>
      <c r="C19" s="132" t="s">
        <v>284</v>
      </c>
      <c r="D19" s="132" t="s">
        <v>145</v>
      </c>
      <c r="E19" s="132" t="s">
        <v>257</v>
      </c>
      <c r="F19" s="132" t="s">
        <v>247</v>
      </c>
      <c r="G19" s="132" t="s">
        <v>314</v>
      </c>
      <c r="H19" s="133">
        <v>50000</v>
      </c>
      <c r="I19" s="134">
        <v>1854</v>
      </c>
      <c r="J19" s="134">
        <v>25</v>
      </c>
      <c r="K19" s="134">
        <v>1435</v>
      </c>
      <c r="L19" s="134">
        <v>1520</v>
      </c>
      <c r="M19" s="134">
        <v>0</v>
      </c>
      <c r="N19" s="134">
        <f t="shared" si="0"/>
        <v>4834</v>
      </c>
      <c r="O19" s="81">
        <f>+H19-N19</f>
        <v>45166</v>
      </c>
    </row>
    <row r="20" spans="1:15" ht="22.5" x14ac:dyDescent="0.45">
      <c r="A20" s="9">
        <v>12</v>
      </c>
      <c r="B20" s="135" t="s">
        <v>352</v>
      </c>
      <c r="C20" s="132" t="s">
        <v>284</v>
      </c>
      <c r="D20" s="132" t="s">
        <v>267</v>
      </c>
      <c r="E20" s="132" t="s">
        <v>257</v>
      </c>
      <c r="F20" s="132" t="s">
        <v>247</v>
      </c>
      <c r="G20" s="132" t="s">
        <v>269</v>
      </c>
      <c r="H20" s="133">
        <v>48000</v>
      </c>
      <c r="I20" s="134">
        <v>1571.73</v>
      </c>
      <c r="J20" s="134">
        <v>25</v>
      </c>
      <c r="K20" s="134">
        <v>1377.6</v>
      </c>
      <c r="L20" s="134">
        <v>1459.2</v>
      </c>
      <c r="M20" s="134">
        <v>1155</v>
      </c>
      <c r="N20" s="134">
        <f t="shared" si="0"/>
        <v>5588.53</v>
      </c>
      <c r="O20" s="81">
        <f>+H20-N20</f>
        <v>42411.47</v>
      </c>
    </row>
    <row r="21" spans="1:15" ht="22.5" x14ac:dyDescent="0.45">
      <c r="A21" s="42">
        <v>13</v>
      </c>
      <c r="B21" s="130" t="s">
        <v>51</v>
      </c>
      <c r="C21" s="132" t="s">
        <v>328</v>
      </c>
      <c r="D21" s="132" t="s">
        <v>357</v>
      </c>
      <c r="E21" s="132" t="s">
        <v>257</v>
      </c>
      <c r="F21" s="132" t="s">
        <v>246</v>
      </c>
      <c r="G21" s="132" t="s">
        <v>316</v>
      </c>
      <c r="H21" s="133">
        <v>45000</v>
      </c>
      <c r="I21" s="134">
        <v>1148.33</v>
      </c>
      <c r="J21" s="134">
        <v>25</v>
      </c>
      <c r="K21" s="134">
        <v>1291.5</v>
      </c>
      <c r="L21" s="134">
        <v>1368</v>
      </c>
      <c r="M21" s="134">
        <v>0</v>
      </c>
      <c r="N21" s="134">
        <f t="shared" si="0"/>
        <v>3832.83</v>
      </c>
      <c r="O21" s="81">
        <f>+'CONT. PROG 11'!H20-N21</f>
        <v>44167.17</v>
      </c>
    </row>
    <row r="22" spans="1:15" ht="22.5" x14ac:dyDescent="0.45">
      <c r="A22" s="9">
        <v>14</v>
      </c>
      <c r="B22" s="135" t="s">
        <v>54</v>
      </c>
      <c r="C22" s="132" t="s">
        <v>328</v>
      </c>
      <c r="D22" s="132" t="s">
        <v>358</v>
      </c>
      <c r="E22" s="132" t="s">
        <v>257</v>
      </c>
      <c r="F22" s="132" t="s">
        <v>246</v>
      </c>
      <c r="G22" s="132" t="s">
        <v>316</v>
      </c>
      <c r="H22" s="133">
        <v>45000</v>
      </c>
      <c r="I22" s="134">
        <v>1148.33</v>
      </c>
      <c r="J22" s="134">
        <v>25</v>
      </c>
      <c r="K22" s="134">
        <v>1291.5</v>
      </c>
      <c r="L22" s="134">
        <v>1368</v>
      </c>
      <c r="M22" s="134">
        <v>0</v>
      </c>
      <c r="N22" s="134">
        <f t="shared" si="0"/>
        <v>3832.83</v>
      </c>
      <c r="O22" s="81">
        <f>+H22-N22</f>
        <v>41167.17</v>
      </c>
    </row>
    <row r="23" spans="1:15" ht="22.5" x14ac:dyDescent="0.45">
      <c r="A23" s="42">
        <v>15</v>
      </c>
      <c r="B23" s="130" t="s">
        <v>58</v>
      </c>
      <c r="C23" s="132" t="s">
        <v>282</v>
      </c>
      <c r="D23" s="132" t="s">
        <v>36</v>
      </c>
      <c r="E23" s="132" t="s">
        <v>257</v>
      </c>
      <c r="F23" s="132" t="s">
        <v>246</v>
      </c>
      <c r="G23" s="136" t="s">
        <v>310</v>
      </c>
      <c r="H23" s="133">
        <v>40000</v>
      </c>
      <c r="I23" s="134">
        <v>442.65</v>
      </c>
      <c r="J23" s="134">
        <v>25</v>
      </c>
      <c r="K23" s="134">
        <v>1148</v>
      </c>
      <c r="L23" s="134">
        <v>1216</v>
      </c>
      <c r="M23" s="134">
        <v>0</v>
      </c>
      <c r="N23" s="134">
        <f t="shared" si="0"/>
        <v>2831.65</v>
      </c>
      <c r="O23" s="81">
        <f>+'CONT. PROG 11'!H22-N23</f>
        <v>42168.35</v>
      </c>
    </row>
    <row r="24" spans="1:15" ht="22.5" x14ac:dyDescent="0.45">
      <c r="A24" s="9">
        <v>16</v>
      </c>
      <c r="B24" s="130" t="s">
        <v>59</v>
      </c>
      <c r="C24" s="132" t="s">
        <v>291</v>
      </c>
      <c r="D24" s="132" t="s">
        <v>36</v>
      </c>
      <c r="E24" s="132" t="s">
        <v>257</v>
      </c>
      <c r="F24" s="132" t="s">
        <v>246</v>
      </c>
      <c r="G24" s="132" t="s">
        <v>316</v>
      </c>
      <c r="H24" s="133">
        <v>40000</v>
      </c>
      <c r="I24" s="134">
        <v>442.65</v>
      </c>
      <c r="J24" s="134">
        <v>25</v>
      </c>
      <c r="K24" s="134">
        <v>1148</v>
      </c>
      <c r="L24" s="134">
        <v>1216</v>
      </c>
      <c r="M24" s="134">
        <v>1155</v>
      </c>
      <c r="N24" s="134">
        <f t="shared" si="0"/>
        <v>3986.65</v>
      </c>
      <c r="O24" s="81">
        <f>+'CONT. PROG 11'!H23-N24</f>
        <v>36013.35</v>
      </c>
    </row>
    <row r="25" spans="1:15" ht="22.5" x14ac:dyDescent="0.45">
      <c r="A25" s="42">
        <v>17</v>
      </c>
      <c r="B25" s="135" t="s">
        <v>353</v>
      </c>
      <c r="C25" s="132" t="s">
        <v>280</v>
      </c>
      <c r="D25" s="132" t="s">
        <v>44</v>
      </c>
      <c r="E25" s="132" t="s">
        <v>257</v>
      </c>
      <c r="F25" s="132" t="s">
        <v>247</v>
      </c>
      <c r="G25" s="132" t="s">
        <v>271</v>
      </c>
      <c r="H25" s="133">
        <v>40000</v>
      </c>
      <c r="I25" s="134">
        <v>442.65</v>
      </c>
      <c r="J25" s="134">
        <v>25</v>
      </c>
      <c r="K25" s="134">
        <v>1148</v>
      </c>
      <c r="L25" s="134">
        <v>1216</v>
      </c>
      <c r="M25" s="134">
        <v>1155</v>
      </c>
      <c r="N25" s="134">
        <f t="shared" si="0"/>
        <v>3986.65</v>
      </c>
      <c r="O25" s="81">
        <f>+H25-N25</f>
        <v>36013.35</v>
      </c>
    </row>
    <row r="26" spans="1:15" ht="22.5" x14ac:dyDescent="0.45">
      <c r="A26" s="9">
        <v>18</v>
      </c>
      <c r="B26" s="135" t="s">
        <v>329</v>
      </c>
      <c r="C26" s="132" t="s">
        <v>328</v>
      </c>
      <c r="D26" s="132" t="s">
        <v>44</v>
      </c>
      <c r="E26" s="132" t="s">
        <v>257</v>
      </c>
      <c r="F26" s="132" t="s">
        <v>246</v>
      </c>
      <c r="G26" s="210" t="s">
        <v>330</v>
      </c>
      <c r="H26" s="133">
        <v>40000</v>
      </c>
      <c r="I26" s="134">
        <v>442.65</v>
      </c>
      <c r="J26" s="134">
        <v>25</v>
      </c>
      <c r="K26" s="134">
        <v>1148</v>
      </c>
      <c r="L26" s="134">
        <v>1216</v>
      </c>
      <c r="M26" s="134">
        <v>1155</v>
      </c>
      <c r="N26" s="134">
        <f t="shared" si="0"/>
        <v>3986.65</v>
      </c>
      <c r="O26" s="81">
        <f>+'CONT. PROG 11'!H37-N26</f>
        <v>26013.35</v>
      </c>
    </row>
    <row r="27" spans="1:15" ht="22.5" x14ac:dyDescent="0.45">
      <c r="A27" s="42">
        <v>19</v>
      </c>
      <c r="B27" s="130" t="s">
        <v>64</v>
      </c>
      <c r="C27" s="132" t="s">
        <v>290</v>
      </c>
      <c r="D27" s="132" t="s">
        <v>36</v>
      </c>
      <c r="E27" s="132" t="s">
        <v>257</v>
      </c>
      <c r="F27" s="132" t="s">
        <v>246</v>
      </c>
      <c r="G27" s="136" t="s">
        <v>318</v>
      </c>
      <c r="H27" s="133">
        <v>36000</v>
      </c>
      <c r="I27" s="134">
        <v>0</v>
      </c>
      <c r="J27" s="134">
        <v>25</v>
      </c>
      <c r="K27" s="134">
        <v>1033.2</v>
      </c>
      <c r="L27" s="134">
        <v>1094.4000000000001</v>
      </c>
      <c r="M27" s="134">
        <v>1155</v>
      </c>
      <c r="N27" s="134">
        <f t="shared" si="0"/>
        <v>3307.6000000000004</v>
      </c>
      <c r="O27" s="81">
        <f>+'CONT. PROG 11'!H25-N27</f>
        <v>36692.400000000001</v>
      </c>
    </row>
    <row r="28" spans="1:15" ht="22.5" x14ac:dyDescent="0.45">
      <c r="A28" s="9">
        <v>20</v>
      </c>
      <c r="B28" s="130" t="s">
        <v>65</v>
      </c>
      <c r="C28" s="132" t="s">
        <v>290</v>
      </c>
      <c r="D28" s="132" t="s">
        <v>36</v>
      </c>
      <c r="E28" s="132" t="s">
        <v>257</v>
      </c>
      <c r="F28" s="132" t="s">
        <v>247</v>
      </c>
      <c r="G28" s="136" t="s">
        <v>272</v>
      </c>
      <c r="H28" s="133">
        <v>35000</v>
      </c>
      <c r="I28" s="134">
        <v>0</v>
      </c>
      <c r="J28" s="134">
        <v>25</v>
      </c>
      <c r="K28" s="134">
        <v>1004.5</v>
      </c>
      <c r="L28" s="134">
        <v>1064</v>
      </c>
      <c r="M28" s="134">
        <v>0</v>
      </c>
      <c r="N28" s="134">
        <f t="shared" si="0"/>
        <v>2093.5</v>
      </c>
      <c r="O28" s="81">
        <f>+'CONT. PROG 11'!H26-N28</f>
        <v>37906.5</v>
      </c>
    </row>
    <row r="29" spans="1:15" ht="22.5" x14ac:dyDescent="0.45">
      <c r="A29" s="42">
        <v>21</v>
      </c>
      <c r="B29" s="135" t="s">
        <v>79</v>
      </c>
      <c r="C29" s="132" t="s">
        <v>292</v>
      </c>
      <c r="D29" s="132" t="s">
        <v>36</v>
      </c>
      <c r="E29" s="132" t="s">
        <v>257</v>
      </c>
      <c r="F29" s="132" t="s">
        <v>246</v>
      </c>
      <c r="G29" s="136" t="s">
        <v>313</v>
      </c>
      <c r="H29" s="133">
        <v>35000</v>
      </c>
      <c r="I29" s="134">
        <v>0</v>
      </c>
      <c r="J29" s="134">
        <v>25</v>
      </c>
      <c r="K29" s="134">
        <v>1004.5</v>
      </c>
      <c r="L29" s="134">
        <v>1064</v>
      </c>
      <c r="M29" s="134">
        <v>0</v>
      </c>
      <c r="N29" s="134">
        <f t="shared" si="0"/>
        <v>2093.5</v>
      </c>
      <c r="O29" s="81">
        <f t="shared" ref="O29:O37" si="2">+H29-N29</f>
        <v>32906.5</v>
      </c>
    </row>
    <row r="30" spans="1:15" ht="22.5" x14ac:dyDescent="0.45">
      <c r="A30" s="9">
        <v>22</v>
      </c>
      <c r="B30" s="135" t="s">
        <v>354</v>
      </c>
      <c r="C30" s="132" t="s">
        <v>340</v>
      </c>
      <c r="D30" s="137" t="s">
        <v>357</v>
      </c>
      <c r="E30" s="132" t="s">
        <v>257</v>
      </c>
      <c r="F30" s="132" t="s">
        <v>247</v>
      </c>
      <c r="G30" s="132" t="s">
        <v>317</v>
      </c>
      <c r="H30" s="133">
        <v>35000</v>
      </c>
      <c r="I30" s="134">
        <v>0</v>
      </c>
      <c r="J30" s="134">
        <v>25</v>
      </c>
      <c r="K30" s="134">
        <v>1004.5</v>
      </c>
      <c r="L30" s="134">
        <v>1064</v>
      </c>
      <c r="M30" s="134">
        <v>0</v>
      </c>
      <c r="N30" s="134">
        <f t="shared" si="0"/>
        <v>2093.5</v>
      </c>
      <c r="O30" s="81">
        <f t="shared" si="2"/>
        <v>32906.5</v>
      </c>
    </row>
    <row r="31" spans="1:15" ht="22.5" x14ac:dyDescent="0.45">
      <c r="A31" s="42">
        <v>23</v>
      </c>
      <c r="B31" s="135" t="s">
        <v>268</v>
      </c>
      <c r="C31" s="132" t="s">
        <v>280</v>
      </c>
      <c r="D31" s="132" t="s">
        <v>222</v>
      </c>
      <c r="E31" s="132" t="s">
        <v>257</v>
      </c>
      <c r="F31" s="132" t="s">
        <v>247</v>
      </c>
      <c r="G31" s="132" t="s">
        <v>269</v>
      </c>
      <c r="H31" s="133">
        <v>35000</v>
      </c>
      <c r="I31" s="134">
        <v>0</v>
      </c>
      <c r="J31" s="134">
        <v>25</v>
      </c>
      <c r="K31" s="134">
        <v>1004.5</v>
      </c>
      <c r="L31" s="134">
        <v>1064</v>
      </c>
      <c r="M31" s="134">
        <v>0</v>
      </c>
      <c r="N31" s="134">
        <f t="shared" si="0"/>
        <v>2093.5</v>
      </c>
      <c r="O31" s="81">
        <f t="shared" si="2"/>
        <v>32906.5</v>
      </c>
    </row>
    <row r="32" spans="1:15" ht="22.5" x14ac:dyDescent="0.45">
      <c r="A32" s="9">
        <v>24</v>
      </c>
      <c r="B32" s="135" t="s">
        <v>266</v>
      </c>
      <c r="C32" s="132" t="s">
        <v>287</v>
      </c>
      <c r="D32" s="132" t="s">
        <v>241</v>
      </c>
      <c r="E32" s="132" t="s">
        <v>257</v>
      </c>
      <c r="F32" s="132" t="s">
        <v>246</v>
      </c>
      <c r="G32" s="132" t="s">
        <v>270</v>
      </c>
      <c r="H32" s="133">
        <v>30000</v>
      </c>
      <c r="I32" s="134">
        <v>0</v>
      </c>
      <c r="J32" s="134">
        <v>25</v>
      </c>
      <c r="K32" s="134">
        <v>861</v>
      </c>
      <c r="L32" s="134">
        <v>912</v>
      </c>
      <c r="M32" s="134">
        <v>0</v>
      </c>
      <c r="N32" s="134">
        <f t="shared" si="0"/>
        <v>1798</v>
      </c>
      <c r="O32" s="81">
        <f t="shared" si="2"/>
        <v>28202</v>
      </c>
    </row>
    <row r="33" spans="1:15" ht="22.5" x14ac:dyDescent="0.45">
      <c r="A33" s="42">
        <v>25</v>
      </c>
      <c r="B33" s="135" t="s">
        <v>356</v>
      </c>
      <c r="C33" s="132" t="s">
        <v>289</v>
      </c>
      <c r="D33" s="132" t="s">
        <v>73</v>
      </c>
      <c r="E33" s="132" t="s">
        <v>257</v>
      </c>
      <c r="F33" s="132" t="s">
        <v>246</v>
      </c>
      <c r="G33" s="136" t="s">
        <v>315</v>
      </c>
      <c r="H33" s="133">
        <v>30000</v>
      </c>
      <c r="I33" s="134">
        <v>0</v>
      </c>
      <c r="J33" s="134">
        <v>25</v>
      </c>
      <c r="K33" s="134">
        <v>861</v>
      </c>
      <c r="L33" s="134">
        <v>912</v>
      </c>
      <c r="M33" s="134">
        <v>630</v>
      </c>
      <c r="N33" s="134">
        <f t="shared" si="0"/>
        <v>2428</v>
      </c>
      <c r="O33" s="81">
        <f t="shared" si="2"/>
        <v>27572</v>
      </c>
    </row>
    <row r="34" spans="1:15" ht="22.5" x14ac:dyDescent="0.45">
      <c r="A34" s="9">
        <v>26</v>
      </c>
      <c r="B34" s="135" t="s">
        <v>89</v>
      </c>
      <c r="C34" s="132" t="s">
        <v>284</v>
      </c>
      <c r="D34" s="132" t="s">
        <v>36</v>
      </c>
      <c r="E34" s="132" t="s">
        <v>257</v>
      </c>
      <c r="F34" s="132" t="s">
        <v>247</v>
      </c>
      <c r="G34" s="132" t="s">
        <v>273</v>
      </c>
      <c r="H34" s="133">
        <v>30000</v>
      </c>
      <c r="I34" s="134">
        <v>0</v>
      </c>
      <c r="J34" s="134">
        <v>25</v>
      </c>
      <c r="K34" s="134">
        <v>861</v>
      </c>
      <c r="L34" s="134">
        <v>912</v>
      </c>
      <c r="M34" s="134">
        <v>0</v>
      </c>
      <c r="N34" s="134">
        <f t="shared" si="0"/>
        <v>1798</v>
      </c>
      <c r="O34" s="81">
        <f t="shared" si="2"/>
        <v>28202</v>
      </c>
    </row>
    <row r="35" spans="1:15" ht="22.5" x14ac:dyDescent="0.45">
      <c r="A35" s="42">
        <v>27</v>
      </c>
      <c r="B35" s="135" t="s">
        <v>355</v>
      </c>
      <c r="C35" s="132" t="s">
        <v>287</v>
      </c>
      <c r="D35" s="132" t="s">
        <v>241</v>
      </c>
      <c r="E35" s="132" t="s">
        <v>257</v>
      </c>
      <c r="F35" s="132" t="s">
        <v>246</v>
      </c>
      <c r="G35" s="132" t="s">
        <v>311</v>
      </c>
      <c r="H35" s="133">
        <v>30000</v>
      </c>
      <c r="I35" s="134">
        <v>0</v>
      </c>
      <c r="J35" s="134">
        <v>25</v>
      </c>
      <c r="K35" s="134">
        <v>861</v>
      </c>
      <c r="L35" s="134">
        <v>912</v>
      </c>
      <c r="M35" s="134">
        <v>630</v>
      </c>
      <c r="N35" s="134">
        <f t="shared" si="0"/>
        <v>2428</v>
      </c>
      <c r="O35" s="81">
        <f t="shared" si="2"/>
        <v>27572</v>
      </c>
    </row>
    <row r="36" spans="1:15" ht="22.5" x14ac:dyDescent="0.45">
      <c r="A36" s="9">
        <v>28</v>
      </c>
      <c r="B36" s="135" t="s">
        <v>253</v>
      </c>
      <c r="C36" s="132" t="s">
        <v>287</v>
      </c>
      <c r="D36" s="132" t="s">
        <v>241</v>
      </c>
      <c r="E36" s="132" t="s">
        <v>257</v>
      </c>
      <c r="F36" s="132" t="s">
        <v>246</v>
      </c>
      <c r="G36" s="132" t="s">
        <v>265</v>
      </c>
      <c r="H36" s="133">
        <v>30000</v>
      </c>
      <c r="I36" s="134">
        <v>0</v>
      </c>
      <c r="J36" s="134">
        <v>25</v>
      </c>
      <c r="K36" s="134">
        <v>861</v>
      </c>
      <c r="L36" s="134">
        <v>912</v>
      </c>
      <c r="M36" s="134">
        <v>630</v>
      </c>
      <c r="N36" s="134">
        <f t="shared" si="0"/>
        <v>2428</v>
      </c>
      <c r="O36" s="81">
        <f t="shared" si="2"/>
        <v>27572</v>
      </c>
    </row>
    <row r="37" spans="1:15" ht="22.5" x14ac:dyDescent="0.45">
      <c r="A37" s="42">
        <v>29</v>
      </c>
      <c r="B37" s="138" t="s">
        <v>254</v>
      </c>
      <c r="C37" s="132" t="s">
        <v>287</v>
      </c>
      <c r="D37" s="139" t="s">
        <v>241</v>
      </c>
      <c r="E37" s="132" t="s">
        <v>257</v>
      </c>
      <c r="F37" s="132" t="s">
        <v>246</v>
      </c>
      <c r="G37" s="211" t="s">
        <v>265</v>
      </c>
      <c r="H37" s="133">
        <v>30000</v>
      </c>
      <c r="I37" s="134">
        <v>0</v>
      </c>
      <c r="J37" s="134">
        <v>25</v>
      </c>
      <c r="K37" s="134">
        <v>861</v>
      </c>
      <c r="L37" s="134">
        <v>912</v>
      </c>
      <c r="M37" s="134">
        <v>0</v>
      </c>
      <c r="N37" s="134">
        <f t="shared" si="0"/>
        <v>1798</v>
      </c>
      <c r="O37" s="81">
        <f t="shared" si="2"/>
        <v>28202</v>
      </c>
    </row>
    <row r="38" spans="1:15" ht="22.5" x14ac:dyDescent="0.45">
      <c r="A38" s="216" t="s">
        <v>250</v>
      </c>
      <c r="B38" s="217"/>
      <c r="C38" s="217"/>
      <c r="D38" s="217"/>
      <c r="E38" s="217"/>
      <c r="F38" s="217"/>
      <c r="G38" s="218"/>
      <c r="H38" s="43">
        <f t="shared" ref="H38:O38" si="3">SUM(H9:H37)</f>
        <v>1494000</v>
      </c>
      <c r="I38" s="44">
        <f t="shared" si="3"/>
        <v>81282.699999999953</v>
      </c>
      <c r="J38" s="44">
        <f t="shared" si="3"/>
        <v>725</v>
      </c>
      <c r="K38" s="44">
        <f t="shared" si="3"/>
        <v>42877.799999999996</v>
      </c>
      <c r="L38" s="44">
        <f t="shared" si="3"/>
        <v>45417.599999999999</v>
      </c>
      <c r="M38" s="44">
        <f t="shared" si="3"/>
        <v>19275.36</v>
      </c>
      <c r="N38" s="44">
        <f t="shared" si="3"/>
        <v>189578.45999999993</v>
      </c>
      <c r="O38" s="44">
        <f t="shared" si="3"/>
        <v>1311421.54</v>
      </c>
    </row>
    <row r="40" spans="1:15" ht="18.75" x14ac:dyDescent="0.4">
      <c r="A40" s="45"/>
      <c r="B40" s="91"/>
      <c r="C40" s="46"/>
      <c r="D40" s="46"/>
      <c r="E40" s="46"/>
      <c r="F40" s="46"/>
      <c r="G40" s="46"/>
      <c r="H40" s="47"/>
      <c r="I40" s="48"/>
      <c r="J40" s="48"/>
      <c r="K40" s="48"/>
      <c r="L40" s="48"/>
      <c r="M40" s="48"/>
      <c r="N40" s="48"/>
      <c r="O40" s="48"/>
    </row>
    <row r="41" spans="1:15" ht="18.75" x14ac:dyDescent="0.4">
      <c r="A41" s="45"/>
      <c r="B41" s="91"/>
      <c r="C41" s="46"/>
      <c r="D41" s="46"/>
      <c r="E41" s="46"/>
      <c r="F41" s="46"/>
      <c r="G41" s="46"/>
      <c r="H41" s="47"/>
      <c r="I41" s="48"/>
      <c r="J41" s="48"/>
      <c r="K41" s="48"/>
      <c r="L41" s="48"/>
      <c r="M41" s="48"/>
      <c r="N41" s="48"/>
      <c r="O41" s="59"/>
    </row>
    <row r="42" spans="1:15" ht="18.75" x14ac:dyDescent="0.4">
      <c r="A42" s="45"/>
      <c r="B42" s="91"/>
      <c r="C42" s="46"/>
      <c r="D42" s="46"/>
      <c r="E42" s="46"/>
      <c r="F42" s="46"/>
      <c r="G42" s="46"/>
      <c r="H42" s="47"/>
      <c r="I42" s="48"/>
      <c r="J42" s="48"/>
      <c r="K42" s="48"/>
      <c r="L42" s="48"/>
      <c r="M42" s="48"/>
      <c r="N42" s="48"/>
      <c r="O42" s="48"/>
    </row>
    <row r="43" spans="1:15" ht="18.75" x14ac:dyDescent="0.4">
      <c r="A43" s="45"/>
      <c r="B43" s="91"/>
      <c r="C43" s="46"/>
      <c r="D43" s="46"/>
      <c r="E43" s="46"/>
      <c r="F43" s="46"/>
      <c r="G43" s="46"/>
      <c r="H43" s="47"/>
      <c r="I43" s="48"/>
      <c r="J43" s="48"/>
      <c r="K43" s="48"/>
      <c r="L43" s="48"/>
      <c r="M43" s="48"/>
      <c r="N43" s="48"/>
      <c r="O43" s="48"/>
    </row>
    <row r="44" spans="1:15" ht="18.75" x14ac:dyDescent="0.4">
      <c r="A44" s="45"/>
      <c r="B44" s="91"/>
      <c r="C44" s="46"/>
      <c r="D44" s="46"/>
      <c r="E44" s="46"/>
      <c r="F44" s="46"/>
      <c r="G44" s="46"/>
      <c r="H44" s="47"/>
      <c r="I44" s="48"/>
      <c r="J44" s="48"/>
      <c r="K44" s="48"/>
      <c r="L44" s="48"/>
      <c r="M44" s="48"/>
      <c r="N44" s="48"/>
      <c r="O44" s="48"/>
    </row>
    <row r="45" spans="1:15" ht="25.5" thickBot="1" x14ac:dyDescent="0.55000000000000004">
      <c r="A45" s="49"/>
      <c r="B45" s="179"/>
      <c r="C45" s="180"/>
      <c r="D45" s="180"/>
      <c r="E45" s="180"/>
      <c r="F45" s="180"/>
      <c r="G45" s="180"/>
      <c r="H45" s="181"/>
      <c r="I45" s="182"/>
      <c r="J45" s="182"/>
      <c r="K45" s="182"/>
      <c r="L45" s="183"/>
      <c r="M45" s="183"/>
      <c r="N45" s="183"/>
      <c r="O45" s="48"/>
    </row>
    <row r="46" spans="1:15" ht="27" x14ac:dyDescent="0.5">
      <c r="A46" s="49"/>
      <c r="B46" s="186" t="s">
        <v>126</v>
      </c>
      <c r="C46" s="187"/>
      <c r="D46" s="187"/>
      <c r="E46" s="187"/>
      <c r="F46" s="187"/>
      <c r="G46" s="187"/>
      <c r="H46" s="188"/>
      <c r="I46" s="188" t="s">
        <v>127</v>
      </c>
      <c r="J46" s="188"/>
      <c r="K46" s="188"/>
      <c r="L46" s="189"/>
      <c r="M46" s="190"/>
      <c r="N46" s="183"/>
      <c r="O46" s="48"/>
    </row>
    <row r="47" spans="1:15" ht="27" x14ac:dyDescent="0.5">
      <c r="A47" s="49"/>
      <c r="B47" s="186" t="s">
        <v>251</v>
      </c>
      <c r="C47" s="187"/>
      <c r="D47" s="187"/>
      <c r="E47" s="187"/>
      <c r="F47" s="187"/>
      <c r="G47" s="187"/>
      <c r="H47" s="188"/>
      <c r="I47" s="188" t="s">
        <v>128</v>
      </c>
      <c r="J47" s="188"/>
      <c r="K47" s="189"/>
      <c r="L47" s="188"/>
      <c r="M47" s="190"/>
      <c r="N47" s="183"/>
      <c r="O47" s="48"/>
    </row>
    <row r="48" spans="1:15" ht="22.5" x14ac:dyDescent="0.45">
      <c r="A48" s="49"/>
      <c r="B48" s="93"/>
      <c r="C48" s="51"/>
      <c r="D48" s="51"/>
      <c r="E48" s="51"/>
      <c r="F48" s="51"/>
      <c r="G48" s="51"/>
      <c r="H48" s="52"/>
      <c r="I48" s="52"/>
      <c r="J48" s="52"/>
      <c r="K48" s="52"/>
      <c r="L48" s="54"/>
      <c r="M48" s="54"/>
      <c r="N48" s="54"/>
      <c r="O48" s="48"/>
    </row>
    <row r="49" spans="1:15" ht="22.5" x14ac:dyDescent="0.45">
      <c r="A49" s="49"/>
      <c r="B49" s="93"/>
      <c r="C49" s="51"/>
      <c r="D49" s="51"/>
      <c r="E49" s="51"/>
      <c r="F49" s="51"/>
      <c r="G49" s="51"/>
      <c r="H49" s="52"/>
      <c r="I49" s="54"/>
      <c r="J49" s="54"/>
      <c r="K49" s="54"/>
      <c r="L49" s="54"/>
      <c r="M49" s="54"/>
      <c r="N49" s="54"/>
      <c r="O49" s="48"/>
    </row>
    <row r="50" spans="1:15" ht="22.5" x14ac:dyDescent="0.45">
      <c r="A50" s="49"/>
      <c r="B50" s="93"/>
      <c r="C50" s="51"/>
      <c r="D50" s="51"/>
      <c r="E50" s="51"/>
      <c r="F50" s="51"/>
      <c r="G50" s="51"/>
      <c r="H50" s="52"/>
      <c r="I50" s="54"/>
      <c r="J50" s="54"/>
      <c r="K50" s="54"/>
      <c r="L50" s="54"/>
      <c r="M50" s="54"/>
      <c r="N50" s="54"/>
      <c r="O50" s="48"/>
    </row>
    <row r="51" spans="1:15" ht="18.75" x14ac:dyDescent="0.4">
      <c r="A51" s="45"/>
      <c r="B51" s="91"/>
      <c r="C51" s="46"/>
      <c r="D51" s="46"/>
      <c r="E51" s="46"/>
      <c r="F51" s="46"/>
      <c r="G51" s="46"/>
      <c r="H51" s="47"/>
      <c r="I51" s="48"/>
      <c r="J51" s="48"/>
      <c r="K51" s="48"/>
      <c r="L51" s="48"/>
      <c r="M51" s="48"/>
      <c r="N51" s="48"/>
      <c r="O51" s="48"/>
    </row>
    <row r="52" spans="1:15" ht="18.75" x14ac:dyDescent="0.4">
      <c r="A52" s="45"/>
      <c r="B52" s="91"/>
      <c r="C52" s="46"/>
      <c r="D52" s="46"/>
      <c r="E52" s="46"/>
      <c r="F52" s="46"/>
      <c r="G52" s="46"/>
      <c r="H52" s="47"/>
      <c r="I52" s="48"/>
      <c r="J52" s="48"/>
      <c r="K52" s="48"/>
      <c r="L52" s="48"/>
      <c r="M52" s="48"/>
      <c r="N52" s="48"/>
      <c r="O52" s="48"/>
    </row>
    <row r="53" spans="1:15" ht="28.5" x14ac:dyDescent="0.45">
      <c r="A53" s="56"/>
      <c r="B53" s="94"/>
      <c r="C53" s="57"/>
      <c r="D53" s="57"/>
      <c r="E53" s="57"/>
      <c r="F53" s="57"/>
      <c r="G53" s="57"/>
      <c r="H53" s="56"/>
      <c r="I53" s="56"/>
      <c r="J53" s="56"/>
      <c r="K53" s="56"/>
      <c r="L53" s="56"/>
      <c r="M53" s="57"/>
      <c r="N53" s="57"/>
      <c r="O53" s="57"/>
    </row>
    <row r="54" spans="1:15" ht="28.5" x14ac:dyDescent="0.45">
      <c r="A54" s="58"/>
      <c r="B54" s="94"/>
      <c r="C54" s="57"/>
      <c r="D54" s="57"/>
      <c r="E54" s="57"/>
      <c r="F54" s="57"/>
      <c r="G54" s="57"/>
      <c r="H54" s="58"/>
      <c r="I54" s="58"/>
      <c r="J54" s="58"/>
      <c r="K54" s="58"/>
      <c r="L54" s="58"/>
      <c r="M54" s="57"/>
      <c r="N54" s="57"/>
      <c r="O54" s="57"/>
    </row>
    <row r="55" spans="1:15" ht="28.5" x14ac:dyDescent="0.45">
      <c r="A55" s="58"/>
      <c r="B55" s="94"/>
      <c r="C55" s="57"/>
      <c r="D55" s="57"/>
      <c r="E55" s="57"/>
      <c r="F55" s="57"/>
      <c r="G55" s="57"/>
      <c r="H55" s="58"/>
      <c r="I55" s="58"/>
      <c r="J55" s="58"/>
      <c r="K55" s="58"/>
      <c r="L55" s="58"/>
      <c r="M55" s="57"/>
      <c r="N55" s="57"/>
      <c r="O55" s="57"/>
    </row>
  </sheetData>
  <sortState xmlns:xlrd2="http://schemas.microsoft.com/office/spreadsheetml/2017/richdata2" ref="A9:O37">
    <sortCondition descending="1" ref="H9:H37"/>
  </sortState>
  <mergeCells count="4">
    <mergeCell ref="A38:G38"/>
    <mergeCell ref="A6:O6"/>
    <mergeCell ref="A5:O5"/>
    <mergeCell ref="A4:O4"/>
  </mergeCells>
  <phoneticPr fontId="31" type="noConversion"/>
  <pageMargins left="0.15748031496062992" right="0.15748031496062992" top="0.74803149606299213" bottom="0.74803149606299213" header="0.31496062992125984" footer="0.31496062992125984"/>
  <pageSetup paperSize="5"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view="pageBreakPreview" topLeftCell="B43" zoomScale="66" zoomScaleNormal="59" zoomScaleSheetLayoutView="66" zoomScalePageLayoutView="39" workbookViewId="0">
      <selection sqref="A1:N56"/>
    </sheetView>
  </sheetViews>
  <sheetFormatPr defaultColWidth="9.140625" defaultRowHeight="15" x14ac:dyDescent="0.25"/>
  <cols>
    <col min="1" max="1" width="6.42578125" customWidth="1"/>
    <col min="2" max="2" width="60.7109375" customWidth="1"/>
    <col min="3" max="3" width="83.140625" customWidth="1"/>
    <col min="4" max="4" width="51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42.85546875" customWidth="1"/>
  </cols>
  <sheetData>
    <row r="1" spans="1:14" s="1" customFormat="1" ht="27" x14ac:dyDescent="0.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s="1" customFormat="1" ht="14.25" customHeight="1" x14ac:dyDescent="0.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219" t="s">
        <v>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4" s="1" customFormat="1" ht="27" customHeight="1" x14ac:dyDescent="0.5">
      <c r="A5" s="221" t="s">
        <v>341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</row>
    <row r="6" spans="1:14" s="1" customFormat="1" ht="27" x14ac:dyDescent="0.5">
      <c r="A6" s="219" t="s">
        <v>299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</row>
    <row r="7" spans="1:14" s="1" customFormat="1" ht="27" x14ac:dyDescent="0.5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245</v>
      </c>
      <c r="G8" s="7" t="s">
        <v>249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0" t="s">
        <v>138</v>
      </c>
      <c r="C9" s="11" t="s">
        <v>325</v>
      </c>
      <c r="D9" s="11" t="s">
        <v>139</v>
      </c>
      <c r="E9" s="11" t="s">
        <v>19</v>
      </c>
      <c r="F9" s="11" t="s">
        <v>247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1995</v>
      </c>
      <c r="M9" s="12">
        <f t="shared" ref="M9:M49" si="0">+H9+I9+J9+K9+L9</f>
        <v>9052.65</v>
      </c>
      <c r="N9" s="81">
        <f t="shared" ref="N9:N49" si="1">+G9-M9</f>
        <v>50947.35</v>
      </c>
    </row>
    <row r="10" spans="1:14" s="8" customFormat="1" ht="28.5" customHeight="1" x14ac:dyDescent="0.45">
      <c r="A10" s="9">
        <v>2</v>
      </c>
      <c r="B10" s="10" t="s">
        <v>143</v>
      </c>
      <c r="C10" s="11" t="s">
        <v>144</v>
      </c>
      <c r="D10" s="11" t="s">
        <v>145</v>
      </c>
      <c r="E10" s="11" t="s">
        <v>30</v>
      </c>
      <c r="F10" s="11" t="s">
        <v>247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2082.04</v>
      </c>
      <c r="M10" s="12">
        <f t="shared" si="0"/>
        <v>9139.6899999999987</v>
      </c>
      <c r="N10" s="81">
        <f t="shared" si="1"/>
        <v>50860.31</v>
      </c>
    </row>
    <row r="11" spans="1:14" s="4" customFormat="1" ht="27" customHeight="1" x14ac:dyDescent="0.45">
      <c r="A11" s="9">
        <v>3</v>
      </c>
      <c r="B11" s="10" t="s">
        <v>152</v>
      </c>
      <c r="C11" s="11" t="s">
        <v>285</v>
      </c>
      <c r="D11" s="11" t="s">
        <v>153</v>
      </c>
      <c r="E11" s="11" t="s">
        <v>19</v>
      </c>
      <c r="F11" s="11" t="s">
        <v>246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5460</v>
      </c>
      <c r="M11" s="12">
        <f t="shared" si="0"/>
        <v>12517.65</v>
      </c>
      <c r="N11" s="81">
        <f t="shared" si="1"/>
        <v>47482.35</v>
      </c>
    </row>
    <row r="12" spans="1:14" s="4" customFormat="1" ht="27" customHeight="1" x14ac:dyDescent="0.45">
      <c r="A12" s="9">
        <v>4</v>
      </c>
      <c r="B12" s="10" t="s">
        <v>170</v>
      </c>
      <c r="C12" s="11" t="s">
        <v>33</v>
      </c>
      <c r="D12" s="11" t="s">
        <v>29</v>
      </c>
      <c r="E12" s="11" t="s">
        <v>19</v>
      </c>
      <c r="F12" s="11" t="s">
        <v>246</v>
      </c>
      <c r="G12" s="12">
        <v>60000</v>
      </c>
      <c r="H12" s="12">
        <v>3486.65</v>
      </c>
      <c r="I12" s="12">
        <v>25</v>
      </c>
      <c r="J12" s="12">
        <v>1722</v>
      </c>
      <c r="K12" s="12">
        <v>1824</v>
      </c>
      <c r="L12" s="12">
        <v>1995</v>
      </c>
      <c r="M12" s="12">
        <f t="shared" si="0"/>
        <v>9052.65</v>
      </c>
      <c r="N12" s="81">
        <f t="shared" si="1"/>
        <v>50947.35</v>
      </c>
    </row>
    <row r="13" spans="1:14" ht="27" customHeight="1" x14ac:dyDescent="0.45">
      <c r="A13" s="9">
        <v>5</v>
      </c>
      <c r="B13" s="10" t="s">
        <v>146</v>
      </c>
      <c r="C13" s="11" t="s">
        <v>285</v>
      </c>
      <c r="D13" s="11" t="s">
        <v>212</v>
      </c>
      <c r="E13" s="11" t="s">
        <v>30</v>
      </c>
      <c r="F13" s="11" t="s">
        <v>246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2400</v>
      </c>
      <c r="M13" s="12">
        <f t="shared" si="0"/>
        <v>8235.18</v>
      </c>
      <c r="N13" s="81">
        <f t="shared" si="1"/>
        <v>46764.82</v>
      </c>
    </row>
    <row r="14" spans="1:14" ht="27" customHeight="1" x14ac:dyDescent="0.45">
      <c r="A14" s="9">
        <v>6</v>
      </c>
      <c r="B14" s="10" t="s">
        <v>157</v>
      </c>
      <c r="C14" s="11" t="s">
        <v>285</v>
      </c>
      <c r="D14" s="11" t="s">
        <v>153</v>
      </c>
      <c r="E14" s="11" t="s">
        <v>30</v>
      </c>
      <c r="F14" s="11" t="s">
        <v>246</v>
      </c>
      <c r="G14" s="12">
        <v>55000</v>
      </c>
      <c r="H14" s="12">
        <v>2559.6799999999998</v>
      </c>
      <c r="I14" s="12">
        <v>25</v>
      </c>
      <c r="J14" s="12">
        <v>1578.5</v>
      </c>
      <c r="K14" s="12">
        <v>1672</v>
      </c>
      <c r="L14" s="12">
        <v>2100</v>
      </c>
      <c r="M14" s="12">
        <f t="shared" si="0"/>
        <v>7935.18</v>
      </c>
      <c r="N14" s="81">
        <f t="shared" si="1"/>
        <v>47064.82</v>
      </c>
    </row>
    <row r="15" spans="1:14" ht="27" customHeight="1" x14ac:dyDescent="0.45">
      <c r="A15" s="9">
        <v>7</v>
      </c>
      <c r="B15" s="10" t="s">
        <v>154</v>
      </c>
      <c r="C15" s="11" t="s">
        <v>285</v>
      </c>
      <c r="D15" s="11" t="s">
        <v>153</v>
      </c>
      <c r="E15" s="11" t="s">
        <v>30</v>
      </c>
      <c r="F15" s="11" t="s">
        <v>247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2100</v>
      </c>
      <c r="M15" s="12">
        <f t="shared" si="0"/>
        <v>6934</v>
      </c>
      <c r="N15" s="81">
        <f t="shared" si="1"/>
        <v>43066</v>
      </c>
    </row>
    <row r="16" spans="1:14" ht="27" customHeight="1" x14ac:dyDescent="0.45">
      <c r="A16" s="9">
        <v>8</v>
      </c>
      <c r="B16" s="10" t="s">
        <v>158</v>
      </c>
      <c r="C16" s="11" t="s">
        <v>325</v>
      </c>
      <c r="D16" s="11" t="s">
        <v>342</v>
      </c>
      <c r="E16" s="11" t="s">
        <v>30</v>
      </c>
      <c r="F16" s="11" t="s">
        <v>247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0</v>
      </c>
      <c r="M16" s="12">
        <f t="shared" si="0"/>
        <v>4834</v>
      </c>
      <c r="N16" s="81">
        <f t="shared" si="1"/>
        <v>45166</v>
      </c>
    </row>
    <row r="17" spans="1:14" ht="27" customHeight="1" x14ac:dyDescent="0.45">
      <c r="A17" s="9">
        <v>9</v>
      </c>
      <c r="B17" s="10" t="s">
        <v>159</v>
      </c>
      <c r="C17" s="11" t="s">
        <v>285</v>
      </c>
      <c r="D17" s="11" t="s">
        <v>153</v>
      </c>
      <c r="E17" s="11" t="s">
        <v>30</v>
      </c>
      <c r="F17" s="11" t="s">
        <v>246</v>
      </c>
      <c r="G17" s="12">
        <v>50000</v>
      </c>
      <c r="H17" s="12">
        <v>1854</v>
      </c>
      <c r="I17" s="12">
        <v>25</v>
      </c>
      <c r="J17" s="12">
        <v>1435</v>
      </c>
      <c r="K17" s="12">
        <v>1520</v>
      </c>
      <c r="L17" s="12">
        <v>400</v>
      </c>
      <c r="M17" s="12">
        <f t="shared" si="0"/>
        <v>5234</v>
      </c>
      <c r="N17" s="81">
        <f t="shared" si="1"/>
        <v>44766</v>
      </c>
    </row>
    <row r="18" spans="1:14" ht="27" customHeight="1" x14ac:dyDescent="0.45">
      <c r="A18" s="9">
        <v>10</v>
      </c>
      <c r="B18" s="10" t="s">
        <v>129</v>
      </c>
      <c r="C18" s="11" t="s">
        <v>130</v>
      </c>
      <c r="D18" s="11" t="s">
        <v>44</v>
      </c>
      <c r="E18" s="11" t="s">
        <v>19</v>
      </c>
      <c r="F18" s="11" t="s">
        <v>246</v>
      </c>
      <c r="G18" s="12">
        <v>45000</v>
      </c>
      <c r="H18" s="12">
        <v>1148.33</v>
      </c>
      <c r="I18" s="12">
        <v>25</v>
      </c>
      <c r="J18" s="12">
        <v>1291.5</v>
      </c>
      <c r="K18" s="12">
        <v>1368</v>
      </c>
      <c r="L18" s="12">
        <v>0</v>
      </c>
      <c r="M18" s="12">
        <f t="shared" si="0"/>
        <v>3832.83</v>
      </c>
      <c r="N18" s="81">
        <f t="shared" si="1"/>
        <v>41167.17</v>
      </c>
    </row>
    <row r="19" spans="1:14" ht="27" customHeight="1" x14ac:dyDescent="0.45">
      <c r="A19" s="9">
        <v>11</v>
      </c>
      <c r="B19" s="10" t="s">
        <v>140</v>
      </c>
      <c r="C19" s="11" t="s">
        <v>325</v>
      </c>
      <c r="D19" s="11" t="s">
        <v>141</v>
      </c>
      <c r="E19" s="11" t="s">
        <v>30</v>
      </c>
      <c r="F19" s="11" t="s">
        <v>246</v>
      </c>
      <c r="G19" s="12">
        <v>35000</v>
      </c>
      <c r="H19" s="12">
        <v>0</v>
      </c>
      <c r="I19" s="12">
        <v>25</v>
      </c>
      <c r="J19" s="12">
        <v>1004.5</v>
      </c>
      <c r="K19" s="12">
        <v>1064</v>
      </c>
      <c r="L19" s="12">
        <v>1155</v>
      </c>
      <c r="M19" s="12">
        <f t="shared" si="0"/>
        <v>3248.5</v>
      </c>
      <c r="N19" s="81">
        <f t="shared" si="1"/>
        <v>31751.5</v>
      </c>
    </row>
    <row r="20" spans="1:14" ht="27" customHeight="1" x14ac:dyDescent="0.45">
      <c r="A20" s="9">
        <v>12</v>
      </c>
      <c r="B20" s="10" t="s">
        <v>142</v>
      </c>
      <c r="C20" s="11" t="s">
        <v>325</v>
      </c>
      <c r="D20" s="11" t="s">
        <v>141</v>
      </c>
      <c r="E20" s="11" t="s">
        <v>19</v>
      </c>
      <c r="F20" s="11" t="s">
        <v>247</v>
      </c>
      <c r="G20" s="12">
        <v>35000</v>
      </c>
      <c r="H20" s="12">
        <v>0</v>
      </c>
      <c r="I20" s="12">
        <v>25</v>
      </c>
      <c r="J20" s="12">
        <v>1004.5</v>
      </c>
      <c r="K20" s="12">
        <v>1064</v>
      </c>
      <c r="L20" s="12">
        <v>4205</v>
      </c>
      <c r="M20" s="12">
        <f t="shared" si="0"/>
        <v>6298.5</v>
      </c>
      <c r="N20" s="81">
        <f t="shared" si="1"/>
        <v>28701.5</v>
      </c>
    </row>
    <row r="21" spans="1:14" ht="27" customHeight="1" x14ac:dyDescent="0.45">
      <c r="A21" s="9">
        <v>13</v>
      </c>
      <c r="B21" s="10" t="s">
        <v>155</v>
      </c>
      <c r="C21" s="11" t="s">
        <v>285</v>
      </c>
      <c r="D21" s="11" t="s">
        <v>156</v>
      </c>
      <c r="E21" s="11" t="s">
        <v>30</v>
      </c>
      <c r="F21" s="11" t="s">
        <v>246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81">
        <f t="shared" si="1"/>
        <v>32906.5</v>
      </c>
    </row>
    <row r="22" spans="1:14" ht="27" customHeight="1" x14ac:dyDescent="0.45">
      <c r="A22" s="9">
        <v>14</v>
      </c>
      <c r="B22" s="10" t="s">
        <v>168</v>
      </c>
      <c r="C22" s="11" t="s">
        <v>285</v>
      </c>
      <c r="D22" s="11" t="s">
        <v>161</v>
      </c>
      <c r="E22" s="11" t="s">
        <v>19</v>
      </c>
      <c r="F22" s="11" t="s">
        <v>246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81">
        <f t="shared" si="1"/>
        <v>32906.5</v>
      </c>
    </row>
    <row r="23" spans="1:14" ht="27" customHeight="1" x14ac:dyDescent="0.45">
      <c r="A23" s="9">
        <v>15</v>
      </c>
      <c r="B23" s="10" t="s">
        <v>171</v>
      </c>
      <c r="C23" s="11" t="s">
        <v>285</v>
      </c>
      <c r="D23" s="11" t="s">
        <v>161</v>
      </c>
      <c r="E23" s="11" t="s">
        <v>19</v>
      </c>
      <c r="F23" s="11" t="s">
        <v>246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6127.05</v>
      </c>
      <c r="M23" s="12">
        <f t="shared" si="0"/>
        <v>8220.5499999999993</v>
      </c>
      <c r="N23" s="81">
        <f t="shared" si="1"/>
        <v>26779.45</v>
      </c>
    </row>
    <row r="24" spans="1:14" ht="27" customHeight="1" x14ac:dyDescent="0.45">
      <c r="A24" s="9">
        <v>16</v>
      </c>
      <c r="B24" s="10" t="s">
        <v>172</v>
      </c>
      <c r="C24" s="11" t="s">
        <v>285</v>
      </c>
      <c r="D24" s="11" t="s">
        <v>173</v>
      </c>
      <c r="E24" s="11" t="s">
        <v>19</v>
      </c>
      <c r="F24" s="11" t="s">
        <v>247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350</v>
      </c>
      <c r="M24" s="12">
        <f t="shared" si="0"/>
        <v>2443.5</v>
      </c>
      <c r="N24" s="81">
        <f t="shared" si="1"/>
        <v>32556.5</v>
      </c>
    </row>
    <row r="25" spans="1:14" ht="27" customHeight="1" x14ac:dyDescent="0.45">
      <c r="A25" s="9">
        <v>17</v>
      </c>
      <c r="B25" s="10" t="s">
        <v>175</v>
      </c>
      <c r="C25" s="11" t="s">
        <v>344</v>
      </c>
      <c r="D25" s="11" t="s">
        <v>73</v>
      </c>
      <c r="E25" s="11" t="s">
        <v>19</v>
      </c>
      <c r="F25" s="11" t="s">
        <v>246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2755.12</v>
      </c>
      <c r="M25" s="12">
        <f t="shared" si="0"/>
        <v>4848.62</v>
      </c>
      <c r="N25" s="81">
        <f t="shared" si="1"/>
        <v>30151.38</v>
      </c>
    </row>
    <row r="26" spans="1:14" ht="27" customHeight="1" x14ac:dyDescent="0.45">
      <c r="A26" s="9">
        <v>18</v>
      </c>
      <c r="B26" s="10" t="s">
        <v>176</v>
      </c>
      <c r="C26" s="11" t="s">
        <v>285</v>
      </c>
      <c r="D26" s="11" t="s">
        <v>73</v>
      </c>
      <c r="E26" s="11" t="s">
        <v>19</v>
      </c>
      <c r="F26" s="11" t="s">
        <v>246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6671.15</v>
      </c>
      <c r="M26" s="12">
        <f t="shared" si="0"/>
        <v>8764.65</v>
      </c>
      <c r="N26" s="81">
        <f t="shared" si="1"/>
        <v>26235.35</v>
      </c>
    </row>
    <row r="27" spans="1:14" ht="27" customHeight="1" x14ac:dyDescent="0.45">
      <c r="A27" s="9">
        <v>19</v>
      </c>
      <c r="B27" s="10" t="s">
        <v>177</v>
      </c>
      <c r="C27" s="11" t="s">
        <v>343</v>
      </c>
      <c r="D27" s="11" t="s">
        <v>73</v>
      </c>
      <c r="E27" s="11" t="s">
        <v>19</v>
      </c>
      <c r="F27" s="11" t="s">
        <v>246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1505</v>
      </c>
      <c r="M27" s="12">
        <f t="shared" si="0"/>
        <v>3598.5</v>
      </c>
      <c r="N27" s="81">
        <f t="shared" si="1"/>
        <v>31401.5</v>
      </c>
    </row>
    <row r="28" spans="1:14" ht="27" customHeight="1" x14ac:dyDescent="0.45">
      <c r="A28" s="9">
        <v>20</v>
      </c>
      <c r="B28" s="10" t="s">
        <v>180</v>
      </c>
      <c r="C28" s="11" t="s">
        <v>285</v>
      </c>
      <c r="D28" s="11" t="s">
        <v>73</v>
      </c>
      <c r="E28" s="11" t="s">
        <v>19</v>
      </c>
      <c r="F28" s="11" t="s">
        <v>246</v>
      </c>
      <c r="G28" s="12">
        <v>35000</v>
      </c>
      <c r="H28" s="12">
        <v>0</v>
      </c>
      <c r="I28" s="12">
        <v>25</v>
      </c>
      <c r="J28" s="12">
        <v>1004.5</v>
      </c>
      <c r="K28" s="12">
        <v>1064</v>
      </c>
      <c r="L28" s="12">
        <v>0</v>
      </c>
      <c r="M28" s="12">
        <f t="shared" si="0"/>
        <v>2093.5</v>
      </c>
      <c r="N28" s="81">
        <f t="shared" si="1"/>
        <v>32906.5</v>
      </c>
    </row>
    <row r="29" spans="1:14" ht="27" customHeight="1" x14ac:dyDescent="0.45">
      <c r="A29" s="9">
        <v>21</v>
      </c>
      <c r="B29" s="10" t="s">
        <v>181</v>
      </c>
      <c r="C29" s="11" t="s">
        <v>285</v>
      </c>
      <c r="D29" s="11" t="s">
        <v>73</v>
      </c>
      <c r="E29" s="11" t="s">
        <v>19</v>
      </c>
      <c r="F29" s="11" t="s">
        <v>246</v>
      </c>
      <c r="G29" s="12">
        <v>30000</v>
      </c>
      <c r="H29" s="12">
        <v>0</v>
      </c>
      <c r="I29" s="12">
        <v>25</v>
      </c>
      <c r="J29" s="12">
        <v>861</v>
      </c>
      <c r="K29" s="12">
        <v>912</v>
      </c>
      <c r="L29" s="12">
        <v>0</v>
      </c>
      <c r="M29" s="12">
        <f t="shared" si="0"/>
        <v>1798</v>
      </c>
      <c r="N29" s="81">
        <f t="shared" si="1"/>
        <v>28202</v>
      </c>
    </row>
    <row r="30" spans="1:14" ht="27" customHeight="1" x14ac:dyDescent="0.45">
      <c r="A30" s="9">
        <v>22</v>
      </c>
      <c r="B30" s="10" t="s">
        <v>131</v>
      </c>
      <c r="C30" s="11" t="s">
        <v>49</v>
      </c>
      <c r="D30" s="11" t="s">
        <v>113</v>
      </c>
      <c r="E30" s="11" t="s">
        <v>19</v>
      </c>
      <c r="F30" s="11" t="s">
        <v>247</v>
      </c>
      <c r="G30" s="12">
        <v>25000</v>
      </c>
      <c r="H30" s="12">
        <v>0</v>
      </c>
      <c r="I30" s="12">
        <v>25</v>
      </c>
      <c r="J30" s="12">
        <v>717.5</v>
      </c>
      <c r="K30" s="12">
        <v>760</v>
      </c>
      <c r="L30" s="12">
        <v>0</v>
      </c>
      <c r="M30" s="12">
        <f t="shared" si="0"/>
        <v>1502.5</v>
      </c>
      <c r="N30" s="81">
        <f t="shared" si="1"/>
        <v>23497.5</v>
      </c>
    </row>
    <row r="31" spans="1:14" ht="27" customHeight="1" x14ac:dyDescent="0.45">
      <c r="A31" s="9">
        <v>23</v>
      </c>
      <c r="B31" s="10" t="s">
        <v>132</v>
      </c>
      <c r="C31" s="11" t="s">
        <v>130</v>
      </c>
      <c r="D31" s="11" t="s">
        <v>161</v>
      </c>
      <c r="E31" s="11" t="s">
        <v>19</v>
      </c>
      <c r="F31" s="11" t="s">
        <v>246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630</v>
      </c>
      <c r="M31" s="12">
        <f t="shared" si="0"/>
        <v>2132.5</v>
      </c>
      <c r="N31" s="81">
        <f t="shared" si="1"/>
        <v>22867.5</v>
      </c>
    </row>
    <row r="32" spans="1:14" ht="27" customHeight="1" x14ac:dyDescent="0.45">
      <c r="A32" s="9">
        <v>24</v>
      </c>
      <c r="B32" s="10" t="s">
        <v>182</v>
      </c>
      <c r="C32" s="11" t="s">
        <v>285</v>
      </c>
      <c r="D32" s="11" t="s">
        <v>73</v>
      </c>
      <c r="E32" s="11" t="s">
        <v>19</v>
      </c>
      <c r="F32" s="11" t="s">
        <v>246</v>
      </c>
      <c r="G32" s="12">
        <v>25000</v>
      </c>
      <c r="H32" s="12">
        <v>0</v>
      </c>
      <c r="I32" s="12">
        <v>25</v>
      </c>
      <c r="J32" s="12">
        <v>717.5</v>
      </c>
      <c r="K32" s="12">
        <v>760</v>
      </c>
      <c r="L32" s="12">
        <v>0</v>
      </c>
      <c r="M32" s="12">
        <f t="shared" si="0"/>
        <v>1502.5</v>
      </c>
      <c r="N32" s="81">
        <f t="shared" si="1"/>
        <v>23497.5</v>
      </c>
    </row>
    <row r="33" spans="1:14" ht="27" customHeight="1" x14ac:dyDescent="0.45">
      <c r="A33" s="9">
        <v>25</v>
      </c>
      <c r="B33" s="10" t="s">
        <v>149</v>
      </c>
      <c r="C33" s="11" t="s">
        <v>285</v>
      </c>
      <c r="D33" s="11" t="s">
        <v>63</v>
      </c>
      <c r="E33" s="11" t="s">
        <v>19</v>
      </c>
      <c r="F33" s="11" t="s">
        <v>246</v>
      </c>
      <c r="G33" s="12">
        <v>22000</v>
      </c>
      <c r="H33" s="12">
        <v>0</v>
      </c>
      <c r="I33" s="12">
        <v>25</v>
      </c>
      <c r="J33" s="12">
        <v>631.4</v>
      </c>
      <c r="K33" s="12">
        <v>668.8</v>
      </c>
      <c r="L33" s="12">
        <v>0</v>
      </c>
      <c r="M33" s="12">
        <f t="shared" si="0"/>
        <v>1325.1999999999998</v>
      </c>
      <c r="N33" s="81">
        <f t="shared" si="1"/>
        <v>20674.8</v>
      </c>
    </row>
    <row r="34" spans="1:14" ht="27" customHeight="1" x14ac:dyDescent="0.45">
      <c r="A34" s="9">
        <v>26</v>
      </c>
      <c r="B34" s="10" t="s">
        <v>160</v>
      </c>
      <c r="C34" s="11" t="s">
        <v>285</v>
      </c>
      <c r="D34" s="11" t="s">
        <v>161</v>
      </c>
      <c r="E34" s="11" t="s">
        <v>30</v>
      </c>
      <c r="F34" s="11" t="s">
        <v>246</v>
      </c>
      <c r="G34" s="12">
        <v>21505</v>
      </c>
      <c r="H34" s="12">
        <v>0</v>
      </c>
      <c r="I34" s="12">
        <v>25</v>
      </c>
      <c r="J34" s="12">
        <v>617.19000000000005</v>
      </c>
      <c r="K34" s="12">
        <v>653.75</v>
      </c>
      <c r="L34" s="12">
        <v>630</v>
      </c>
      <c r="M34" s="12">
        <f t="shared" si="0"/>
        <v>1925.94</v>
      </c>
      <c r="N34" s="81">
        <f t="shared" si="1"/>
        <v>19579.060000000001</v>
      </c>
    </row>
    <row r="35" spans="1:14" ht="27" customHeight="1" x14ac:dyDescent="0.45">
      <c r="A35" s="9">
        <v>27</v>
      </c>
      <c r="B35" s="10" t="s">
        <v>147</v>
      </c>
      <c r="C35" s="11" t="s">
        <v>337</v>
      </c>
      <c r="D35" s="11" t="s">
        <v>148</v>
      </c>
      <c r="E35" s="11" t="s">
        <v>30</v>
      </c>
      <c r="F35" s="11" t="s">
        <v>247</v>
      </c>
      <c r="G35" s="12">
        <v>19800</v>
      </c>
      <c r="H35" s="12">
        <v>0</v>
      </c>
      <c r="I35" s="12">
        <v>25</v>
      </c>
      <c r="J35" s="12">
        <v>568.26</v>
      </c>
      <c r="K35" s="12">
        <v>601.91999999999996</v>
      </c>
      <c r="L35" s="12">
        <v>1859.13</v>
      </c>
      <c r="M35" s="12">
        <f t="shared" si="0"/>
        <v>3054.31</v>
      </c>
      <c r="N35" s="81">
        <f t="shared" si="1"/>
        <v>16745.689999999999</v>
      </c>
    </row>
    <row r="36" spans="1:14" ht="27" customHeight="1" x14ac:dyDescent="0.45">
      <c r="A36" s="9">
        <v>28</v>
      </c>
      <c r="B36" s="10" t="s">
        <v>162</v>
      </c>
      <c r="C36" s="11" t="s">
        <v>285</v>
      </c>
      <c r="D36" s="11" t="s">
        <v>161</v>
      </c>
      <c r="E36" s="11" t="s">
        <v>19</v>
      </c>
      <c r="F36" s="11" t="s">
        <v>247</v>
      </c>
      <c r="G36" s="12">
        <v>18975</v>
      </c>
      <c r="H36" s="12">
        <v>0</v>
      </c>
      <c r="I36" s="12">
        <v>25</v>
      </c>
      <c r="J36" s="12">
        <v>544.58000000000004</v>
      </c>
      <c r="K36" s="12">
        <v>576.84</v>
      </c>
      <c r="L36" s="12">
        <v>1259.1300000000001</v>
      </c>
      <c r="M36" s="12">
        <f t="shared" si="0"/>
        <v>2405.5500000000002</v>
      </c>
      <c r="N36" s="81">
        <f t="shared" si="1"/>
        <v>16569.45</v>
      </c>
    </row>
    <row r="37" spans="1:14" ht="27" customHeight="1" x14ac:dyDescent="0.45">
      <c r="A37" s="9">
        <v>29</v>
      </c>
      <c r="B37" s="10" t="s">
        <v>164</v>
      </c>
      <c r="C37" s="11" t="s">
        <v>285</v>
      </c>
      <c r="D37" s="11" t="s">
        <v>161</v>
      </c>
      <c r="E37" s="11" t="s">
        <v>19</v>
      </c>
      <c r="F37" s="11" t="s">
        <v>247</v>
      </c>
      <c r="G37" s="12">
        <v>18700</v>
      </c>
      <c r="H37" s="12">
        <v>0</v>
      </c>
      <c r="I37" s="12">
        <v>25</v>
      </c>
      <c r="J37" s="12">
        <v>536.69000000000005</v>
      </c>
      <c r="K37" s="12">
        <v>568.48</v>
      </c>
      <c r="L37" s="12">
        <v>0</v>
      </c>
      <c r="M37" s="12">
        <f t="shared" si="0"/>
        <v>1130.17</v>
      </c>
      <c r="N37" s="81">
        <f t="shared" si="1"/>
        <v>17569.830000000002</v>
      </c>
    </row>
    <row r="38" spans="1:14" ht="27" customHeight="1" x14ac:dyDescent="0.45">
      <c r="A38" s="9">
        <v>30</v>
      </c>
      <c r="B38" s="10" t="s">
        <v>163</v>
      </c>
      <c r="C38" s="11" t="s">
        <v>285</v>
      </c>
      <c r="D38" s="11" t="s">
        <v>161</v>
      </c>
      <c r="E38" s="11" t="s">
        <v>19</v>
      </c>
      <c r="F38" s="11" t="s">
        <v>247</v>
      </c>
      <c r="G38" s="12">
        <v>15400</v>
      </c>
      <c r="H38" s="12">
        <v>0</v>
      </c>
      <c r="I38" s="12">
        <v>25</v>
      </c>
      <c r="J38" s="12">
        <v>441.98</v>
      </c>
      <c r="K38" s="12">
        <v>468.16</v>
      </c>
      <c r="L38" s="12">
        <v>0</v>
      </c>
      <c r="M38" s="12">
        <f t="shared" si="0"/>
        <v>935.1400000000001</v>
      </c>
      <c r="N38" s="81">
        <f t="shared" si="1"/>
        <v>14464.86</v>
      </c>
    </row>
    <row r="39" spans="1:14" ht="27" customHeight="1" x14ac:dyDescent="0.45">
      <c r="A39" s="9">
        <v>31</v>
      </c>
      <c r="B39" s="10" t="s">
        <v>166</v>
      </c>
      <c r="C39" s="11" t="s">
        <v>285</v>
      </c>
      <c r="D39" s="11" t="s">
        <v>161</v>
      </c>
      <c r="E39" s="11" t="s">
        <v>19</v>
      </c>
      <c r="F39" s="11" t="s">
        <v>247</v>
      </c>
      <c r="G39" s="12">
        <v>15400</v>
      </c>
      <c r="H39" s="12">
        <v>0</v>
      </c>
      <c r="I39" s="12">
        <v>25</v>
      </c>
      <c r="J39" s="12">
        <v>441.98</v>
      </c>
      <c r="K39" s="12">
        <v>468.16</v>
      </c>
      <c r="L39" s="12">
        <v>1350.12</v>
      </c>
      <c r="M39" s="12">
        <f t="shared" si="0"/>
        <v>2285.2600000000002</v>
      </c>
      <c r="N39" s="81">
        <f t="shared" si="1"/>
        <v>13114.74</v>
      </c>
    </row>
    <row r="40" spans="1:14" ht="27" customHeight="1" x14ac:dyDescent="0.45">
      <c r="A40" s="9">
        <v>32</v>
      </c>
      <c r="B40" s="10" t="s">
        <v>178</v>
      </c>
      <c r="C40" s="11" t="s">
        <v>285</v>
      </c>
      <c r="D40" s="11" t="s">
        <v>136</v>
      </c>
      <c r="E40" s="11" t="s">
        <v>19</v>
      </c>
      <c r="F40" s="11" t="s">
        <v>246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2">
        <v>0</v>
      </c>
      <c r="M40" s="12">
        <f t="shared" si="0"/>
        <v>935.1400000000001</v>
      </c>
      <c r="N40" s="81">
        <f t="shared" si="1"/>
        <v>14464.86</v>
      </c>
    </row>
    <row r="41" spans="1:14" ht="27" customHeight="1" x14ac:dyDescent="0.45">
      <c r="A41" s="9">
        <v>33</v>
      </c>
      <c r="B41" s="10" t="s">
        <v>179</v>
      </c>
      <c r="C41" s="11" t="s">
        <v>285</v>
      </c>
      <c r="D41" s="11" t="s">
        <v>136</v>
      </c>
      <c r="E41" s="11" t="s">
        <v>19</v>
      </c>
      <c r="F41" s="11" t="s">
        <v>246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2">
        <v>0</v>
      </c>
      <c r="M41" s="12">
        <f t="shared" si="0"/>
        <v>935.1400000000001</v>
      </c>
      <c r="N41" s="81">
        <f t="shared" si="1"/>
        <v>14464.86</v>
      </c>
    </row>
    <row r="42" spans="1:14" ht="27" customHeight="1" x14ac:dyDescent="0.45">
      <c r="A42" s="9">
        <v>34</v>
      </c>
      <c r="B42" s="10" t="s">
        <v>174</v>
      </c>
      <c r="C42" s="11" t="s">
        <v>279</v>
      </c>
      <c r="D42" s="11" t="s">
        <v>136</v>
      </c>
      <c r="E42" s="11" t="s">
        <v>19</v>
      </c>
      <c r="F42" s="11" t="s">
        <v>246</v>
      </c>
      <c r="G42" s="12">
        <v>15000</v>
      </c>
      <c r="H42" s="12">
        <v>0</v>
      </c>
      <c r="I42" s="12">
        <v>25</v>
      </c>
      <c r="J42" s="12">
        <v>430.5</v>
      </c>
      <c r="K42" s="12">
        <v>456</v>
      </c>
      <c r="L42" s="12">
        <v>0</v>
      </c>
      <c r="M42" s="12">
        <f t="shared" si="0"/>
        <v>911.5</v>
      </c>
      <c r="N42" s="81">
        <f t="shared" si="1"/>
        <v>14088.5</v>
      </c>
    </row>
    <row r="43" spans="1:14" ht="27" customHeight="1" x14ac:dyDescent="0.45">
      <c r="A43" s="9">
        <v>35</v>
      </c>
      <c r="B43" s="10" t="s">
        <v>151</v>
      </c>
      <c r="C43" s="11" t="s">
        <v>285</v>
      </c>
      <c r="D43" s="11" t="s">
        <v>136</v>
      </c>
      <c r="E43" s="11" t="s">
        <v>19</v>
      </c>
      <c r="F43" s="11" t="s">
        <v>246</v>
      </c>
      <c r="G43" s="12">
        <v>13200</v>
      </c>
      <c r="H43" s="12">
        <v>0</v>
      </c>
      <c r="I43" s="12">
        <v>25</v>
      </c>
      <c r="J43" s="12">
        <v>378.84</v>
      </c>
      <c r="K43" s="12">
        <v>401.28</v>
      </c>
      <c r="L43" s="12">
        <v>0</v>
      </c>
      <c r="M43" s="12">
        <f t="shared" si="0"/>
        <v>805.11999999999989</v>
      </c>
      <c r="N43" s="81">
        <f t="shared" si="1"/>
        <v>12394.880000000001</v>
      </c>
    </row>
    <row r="44" spans="1:14" ht="27" customHeight="1" x14ac:dyDescent="0.45">
      <c r="A44" s="9">
        <v>36</v>
      </c>
      <c r="B44" s="10" t="s">
        <v>165</v>
      </c>
      <c r="C44" s="11" t="s">
        <v>285</v>
      </c>
      <c r="D44" s="11" t="s">
        <v>161</v>
      </c>
      <c r="E44" s="11" t="s">
        <v>19</v>
      </c>
      <c r="F44" s="11" t="s">
        <v>247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81">
        <f t="shared" si="1"/>
        <v>12394.880000000001</v>
      </c>
    </row>
    <row r="45" spans="1:14" ht="27" customHeight="1" x14ac:dyDescent="0.45">
      <c r="A45" s="9">
        <v>37</v>
      </c>
      <c r="B45" s="10" t="s">
        <v>167</v>
      </c>
      <c r="C45" s="11" t="s">
        <v>285</v>
      </c>
      <c r="D45" s="11" t="s">
        <v>161</v>
      </c>
      <c r="E45" s="11" t="s">
        <v>19</v>
      </c>
      <c r="F45" s="11" t="s">
        <v>247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81">
        <f t="shared" si="1"/>
        <v>12394.880000000001</v>
      </c>
    </row>
    <row r="46" spans="1:14" ht="27" customHeight="1" x14ac:dyDescent="0.45">
      <c r="A46" s="9">
        <v>38</v>
      </c>
      <c r="B46" s="10" t="s">
        <v>169</v>
      </c>
      <c r="C46" s="11" t="s">
        <v>285</v>
      </c>
      <c r="D46" s="11" t="s">
        <v>136</v>
      </c>
      <c r="E46" s="11" t="s">
        <v>19</v>
      </c>
      <c r="F46" s="11" t="s">
        <v>246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81">
        <f t="shared" si="1"/>
        <v>12394.880000000001</v>
      </c>
    </row>
    <row r="47" spans="1:14" ht="27" customHeight="1" x14ac:dyDescent="0.45">
      <c r="A47" s="9">
        <v>39</v>
      </c>
      <c r="B47" s="10" t="s">
        <v>133</v>
      </c>
      <c r="C47" s="11" t="s">
        <v>285</v>
      </c>
      <c r="D47" s="11" t="s">
        <v>161</v>
      </c>
      <c r="E47" s="11" t="s">
        <v>19</v>
      </c>
      <c r="F47" s="11" t="s">
        <v>247</v>
      </c>
      <c r="G47" s="12">
        <v>12000</v>
      </c>
      <c r="H47" s="12">
        <v>0</v>
      </c>
      <c r="I47" s="12">
        <v>25</v>
      </c>
      <c r="J47" s="12">
        <v>344.4</v>
      </c>
      <c r="K47" s="12">
        <v>364.8</v>
      </c>
      <c r="L47" s="12">
        <v>0</v>
      </c>
      <c r="M47" s="12">
        <f t="shared" si="0"/>
        <v>734.2</v>
      </c>
      <c r="N47" s="81">
        <f t="shared" si="1"/>
        <v>11265.8</v>
      </c>
    </row>
    <row r="48" spans="1:14" ht="27" customHeight="1" x14ac:dyDescent="0.45">
      <c r="A48" s="9">
        <v>40</v>
      </c>
      <c r="B48" s="10" t="s">
        <v>135</v>
      </c>
      <c r="C48" s="11" t="s">
        <v>285</v>
      </c>
      <c r="D48" s="11" t="s">
        <v>136</v>
      </c>
      <c r="E48" s="11" t="s">
        <v>19</v>
      </c>
      <c r="F48" s="11" t="s">
        <v>246</v>
      </c>
      <c r="G48" s="12">
        <v>12000</v>
      </c>
      <c r="H48" s="12">
        <v>0</v>
      </c>
      <c r="I48" s="12">
        <v>25</v>
      </c>
      <c r="J48" s="12">
        <v>344.4</v>
      </c>
      <c r="K48" s="12">
        <v>364.8</v>
      </c>
      <c r="L48" s="12">
        <v>0</v>
      </c>
      <c r="M48" s="12">
        <f t="shared" si="0"/>
        <v>734.2</v>
      </c>
      <c r="N48" s="81">
        <f t="shared" si="1"/>
        <v>11265.8</v>
      </c>
    </row>
    <row r="49" spans="1:14" ht="27" customHeight="1" x14ac:dyDescent="0.45">
      <c r="A49" s="9">
        <v>41</v>
      </c>
      <c r="B49" s="10" t="s">
        <v>137</v>
      </c>
      <c r="C49" s="11" t="s">
        <v>285</v>
      </c>
      <c r="D49" s="11" t="s">
        <v>134</v>
      </c>
      <c r="E49" s="11" t="s">
        <v>19</v>
      </c>
      <c r="F49" s="11" t="s">
        <v>247</v>
      </c>
      <c r="G49" s="12">
        <v>12000</v>
      </c>
      <c r="H49" s="12">
        <v>0</v>
      </c>
      <c r="I49" s="12">
        <v>25</v>
      </c>
      <c r="J49" s="12">
        <v>344.4</v>
      </c>
      <c r="K49" s="12">
        <v>364.8</v>
      </c>
      <c r="L49" s="12">
        <v>0</v>
      </c>
      <c r="M49" s="12">
        <f t="shared" si="0"/>
        <v>734.2</v>
      </c>
      <c r="N49" s="81">
        <f t="shared" si="1"/>
        <v>11265.8</v>
      </c>
    </row>
    <row r="50" spans="1:14" ht="27" customHeight="1" x14ac:dyDescent="0.45">
      <c r="A50" s="220" t="s">
        <v>250</v>
      </c>
      <c r="B50" s="220"/>
      <c r="C50" s="220"/>
      <c r="D50" s="220"/>
      <c r="E50" s="220"/>
      <c r="F50" s="220"/>
      <c r="G50" s="15">
        <f t="shared" ref="G50:N50" si="2">SUM(G9:G49)</f>
        <v>1266380</v>
      </c>
      <c r="H50" s="16">
        <f t="shared" si="2"/>
        <v>25776.29</v>
      </c>
      <c r="I50" s="16">
        <f t="shared" si="2"/>
        <v>1025</v>
      </c>
      <c r="J50" s="16">
        <f t="shared" si="2"/>
        <v>36345.099999999991</v>
      </c>
      <c r="K50" s="16">
        <f t="shared" si="2"/>
        <v>38497.950000000019</v>
      </c>
      <c r="L50" s="16">
        <f t="shared" si="2"/>
        <v>47028.74</v>
      </c>
      <c r="M50" s="16">
        <f t="shared" si="2"/>
        <v>148673.08000000007</v>
      </c>
      <c r="N50" s="16">
        <f t="shared" si="2"/>
        <v>1117706.9199999997</v>
      </c>
    </row>
    <row r="52" spans="1:14" ht="27" customHeight="1" x14ac:dyDescent="0.4">
      <c r="A52" s="14"/>
      <c r="B52" s="28"/>
      <c r="C52" s="28"/>
      <c r="D52" s="28"/>
      <c r="E52" s="28"/>
      <c r="F52" s="28"/>
      <c r="G52" s="29"/>
      <c r="H52" s="23"/>
      <c r="I52" s="23"/>
      <c r="J52" s="23"/>
      <c r="K52" s="23"/>
      <c r="L52" s="23"/>
      <c r="M52" s="23"/>
      <c r="N52" s="78"/>
    </row>
    <row r="53" spans="1:14" ht="18.75" x14ac:dyDescent="0.4">
      <c r="A53" s="14"/>
      <c r="B53" s="28"/>
      <c r="C53" s="28"/>
      <c r="D53" s="28"/>
      <c r="E53" s="28"/>
      <c r="F53" s="28"/>
      <c r="G53" s="29"/>
      <c r="H53" s="23"/>
      <c r="I53" s="23"/>
      <c r="J53" s="23"/>
      <c r="K53" s="23"/>
      <c r="L53" s="23"/>
      <c r="M53" s="23"/>
      <c r="N53" s="23"/>
    </row>
    <row r="54" spans="1:14" ht="24.75" x14ac:dyDescent="0.5">
      <c r="A54" s="18"/>
      <c r="C54" s="195"/>
      <c r="D54" s="191"/>
      <c r="E54" s="191"/>
      <c r="F54" s="191"/>
      <c r="G54" s="192"/>
      <c r="H54" s="196"/>
      <c r="I54" s="196"/>
      <c r="J54" s="196"/>
      <c r="K54" s="194"/>
      <c r="L54" s="194"/>
      <c r="M54" s="22"/>
      <c r="N54" s="23"/>
    </row>
    <row r="55" spans="1:14" ht="24.75" x14ac:dyDescent="0.5">
      <c r="A55" s="18"/>
      <c r="C55" s="191" t="s">
        <v>126</v>
      </c>
      <c r="D55" s="191"/>
      <c r="E55" s="191"/>
      <c r="F55" s="191"/>
      <c r="G55" s="192"/>
      <c r="H55" s="192" t="s">
        <v>127</v>
      </c>
      <c r="I55" s="192"/>
      <c r="J55" s="192"/>
      <c r="K55" s="193"/>
      <c r="L55" s="194"/>
      <c r="M55" s="194"/>
      <c r="N55" s="194"/>
    </row>
    <row r="56" spans="1:14" ht="24.75" x14ac:dyDescent="0.5">
      <c r="A56" s="18"/>
      <c r="C56" s="191" t="s">
        <v>252</v>
      </c>
      <c r="D56" s="191"/>
      <c r="E56" s="191"/>
      <c r="F56" s="191"/>
      <c r="G56" s="192"/>
      <c r="H56" s="192" t="s">
        <v>128</v>
      </c>
      <c r="I56" s="192"/>
      <c r="J56" s="193"/>
      <c r="K56" s="192"/>
      <c r="L56" s="194"/>
      <c r="M56" s="194"/>
      <c r="N56" s="194"/>
    </row>
    <row r="57" spans="1:14" ht="24.75" x14ac:dyDescent="0.5">
      <c r="A57" s="18"/>
      <c r="B57" s="17"/>
      <c r="C57" s="191"/>
      <c r="D57" s="191"/>
      <c r="E57" s="191"/>
      <c r="F57" s="191"/>
      <c r="G57" s="192"/>
      <c r="H57" s="192"/>
      <c r="I57" s="192"/>
      <c r="J57" s="192"/>
      <c r="K57" s="194"/>
      <c r="L57" s="194"/>
      <c r="M57" s="194"/>
      <c r="N57" s="194"/>
    </row>
    <row r="58" spans="1:14" ht="24.75" x14ac:dyDescent="0.5">
      <c r="A58" s="18"/>
      <c r="B58" s="17"/>
      <c r="C58" s="191"/>
      <c r="D58" s="191"/>
      <c r="E58" s="191"/>
      <c r="F58" s="191"/>
      <c r="G58" s="192"/>
      <c r="H58" s="194"/>
      <c r="I58" s="194"/>
      <c r="J58" s="194"/>
      <c r="K58" s="194"/>
      <c r="L58" s="194"/>
      <c r="M58" s="194"/>
      <c r="N58" s="194"/>
    </row>
    <row r="59" spans="1:14" ht="22.5" x14ac:dyDescent="0.45">
      <c r="A59" s="18"/>
      <c r="B59" s="17"/>
      <c r="C59" s="17"/>
      <c r="D59" s="17"/>
      <c r="E59" s="17"/>
      <c r="F59" s="17"/>
      <c r="G59" s="20"/>
      <c r="H59" s="22"/>
      <c r="I59" s="22"/>
      <c r="J59" s="22"/>
      <c r="K59" s="22"/>
      <c r="L59" s="22"/>
      <c r="M59" s="22"/>
      <c r="N59" s="23"/>
    </row>
    <row r="60" spans="1:14" ht="18.75" x14ac:dyDescent="0.4">
      <c r="A60" s="14"/>
      <c r="B60" s="28"/>
      <c r="C60" s="28"/>
      <c r="D60" s="28"/>
      <c r="E60" s="28"/>
      <c r="F60" s="28"/>
      <c r="G60" s="29"/>
      <c r="H60" s="23"/>
      <c r="I60" s="23"/>
      <c r="J60" s="23"/>
      <c r="K60" s="23"/>
      <c r="L60" s="23"/>
      <c r="M60" s="23"/>
      <c r="N60" s="23"/>
    </row>
    <row r="61" spans="1:14" ht="18.75" x14ac:dyDescent="0.4">
      <c r="A61" s="14"/>
      <c r="B61" s="28"/>
      <c r="C61" s="28"/>
      <c r="D61" s="28"/>
      <c r="E61" s="28"/>
      <c r="F61" s="28"/>
      <c r="G61" s="29"/>
      <c r="H61" s="23"/>
      <c r="I61" s="23"/>
      <c r="J61" s="23"/>
      <c r="K61" s="23"/>
      <c r="L61" s="23"/>
      <c r="M61" s="23"/>
      <c r="N61" s="23"/>
    </row>
    <row r="62" spans="1:14" ht="28.5" x14ac:dyDescent="0.45">
      <c r="A62" s="30"/>
      <c r="B62" s="31"/>
      <c r="C62" s="31"/>
      <c r="D62" s="31"/>
      <c r="E62" s="31"/>
      <c r="F62" s="31"/>
      <c r="G62" s="30"/>
      <c r="H62" s="30"/>
      <c r="I62" s="30"/>
      <c r="J62" s="30"/>
      <c r="K62" s="30"/>
      <c r="L62" s="31"/>
      <c r="M62" s="31"/>
      <c r="N62" s="31"/>
    </row>
    <row r="63" spans="1:14" ht="28.5" x14ac:dyDescent="0.45">
      <c r="A63" s="32"/>
      <c r="B63" s="33"/>
      <c r="C63" s="33"/>
      <c r="D63" s="33"/>
      <c r="E63" s="33"/>
      <c r="F63" s="33"/>
      <c r="G63" s="32"/>
      <c r="H63" s="32"/>
      <c r="I63" s="32"/>
      <c r="J63" s="32"/>
      <c r="K63" s="32"/>
      <c r="L63" s="33"/>
      <c r="M63" s="33"/>
      <c r="N63" s="33"/>
    </row>
    <row r="64" spans="1:14" ht="28.5" x14ac:dyDescent="0.45">
      <c r="A64" s="32"/>
      <c r="B64" s="33"/>
      <c r="C64" s="33"/>
      <c r="D64" s="33"/>
      <c r="E64" s="33"/>
      <c r="F64" s="33"/>
      <c r="G64" s="32"/>
      <c r="H64" s="32"/>
      <c r="I64" s="32"/>
      <c r="J64" s="32"/>
      <c r="K64" s="32"/>
      <c r="L64" s="33"/>
      <c r="M64" s="33"/>
      <c r="N64" s="33"/>
    </row>
  </sheetData>
  <sortState xmlns:xlrd2="http://schemas.microsoft.com/office/spreadsheetml/2017/richdata2" ref="A9:N49">
    <sortCondition descending="1" ref="G49"/>
  </sortState>
  <mergeCells count="6">
    <mergeCell ref="A4:N4"/>
    <mergeCell ref="A50:F50"/>
    <mergeCell ref="A5:N5"/>
    <mergeCell ref="A6:N6"/>
    <mergeCell ref="A1:M2"/>
    <mergeCell ref="A7:N7"/>
  </mergeCells>
  <pageMargins left="0.47244094488188981" right="0.15748031496062992" top="0.31496062992125984" bottom="0.15748031496062992" header="0.19685039370078741" footer="0.15748031496062992"/>
  <pageSetup paperSize="5"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view="pageBreakPreview" zoomScale="64" zoomScaleNormal="64" zoomScaleSheetLayoutView="64" zoomScalePageLayoutView="39" workbookViewId="0">
      <selection sqref="A1:N48"/>
    </sheetView>
  </sheetViews>
  <sheetFormatPr defaultColWidth="9.140625" defaultRowHeight="15" x14ac:dyDescent="0.25"/>
  <cols>
    <col min="1" max="1" width="6.42578125" customWidth="1"/>
    <col min="2" max="2" width="60.42578125" style="95" customWidth="1"/>
    <col min="3" max="3" width="88.42578125" customWidth="1"/>
    <col min="4" max="4" width="37.7109375" customWidth="1"/>
    <col min="5" max="5" width="24.28515625" customWidth="1"/>
    <col min="6" max="6" width="24.7109375" customWidth="1"/>
    <col min="7" max="7" width="26" style="105" customWidth="1"/>
    <col min="8" max="8" width="18" customWidth="1"/>
    <col min="9" max="9" width="17.28515625" customWidth="1"/>
    <col min="10" max="10" width="21.5703125" style="105" customWidth="1"/>
    <col min="11" max="11" width="19.7109375" style="105" customWidth="1"/>
    <col min="12" max="12" width="17.7109375" customWidth="1"/>
    <col min="13" max="13" width="23.7109375" customWidth="1"/>
    <col min="14" max="14" width="22.140625" style="65" customWidth="1"/>
  </cols>
  <sheetData>
    <row r="1" spans="1:17" s="1" customFormat="1" ht="27" x14ac:dyDescent="0.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7" s="1" customFormat="1" ht="15" customHeight="1" x14ac:dyDescent="0.5">
      <c r="A2" s="2"/>
      <c r="B2" s="122"/>
      <c r="C2" s="2"/>
      <c r="D2" s="2"/>
      <c r="E2" s="2"/>
      <c r="F2" s="2"/>
      <c r="G2" s="96"/>
      <c r="H2" s="2"/>
      <c r="I2" s="2"/>
      <c r="J2" s="96"/>
      <c r="K2" s="96"/>
      <c r="L2" s="2"/>
      <c r="M2" s="2"/>
      <c r="N2" s="61"/>
    </row>
    <row r="3" spans="1:17" s="1" customFormat="1" ht="8.25" hidden="1" customHeight="1" x14ac:dyDescent="0.5">
      <c r="A3" s="2"/>
      <c r="B3" s="122"/>
      <c r="C3" s="2"/>
      <c r="D3" s="2"/>
      <c r="E3" s="2"/>
      <c r="F3" s="2"/>
      <c r="G3" s="96"/>
      <c r="H3" s="2"/>
      <c r="I3" s="2"/>
      <c r="J3" s="96"/>
      <c r="K3" s="96"/>
      <c r="L3" s="2"/>
      <c r="M3" s="2"/>
      <c r="N3" s="61"/>
    </row>
    <row r="4" spans="1:17" s="1" customFormat="1" ht="27" x14ac:dyDescent="0.5">
      <c r="A4" s="213" t="s">
        <v>243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17" s="1" customFormat="1" ht="27" x14ac:dyDescent="0.5">
      <c r="A5" s="26"/>
      <c r="B5" s="221" t="s">
        <v>345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</row>
    <row r="6" spans="1:17" s="1" customFormat="1" ht="27" x14ac:dyDescent="0.5">
      <c r="A6" s="213" t="s">
        <v>242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3"/>
      <c r="P6" s="3"/>
      <c r="Q6" s="3"/>
    </row>
    <row r="7" spans="1:17" s="1" customFormat="1" ht="27" x14ac:dyDescent="0.5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245</v>
      </c>
      <c r="G8" s="97" t="s">
        <v>249</v>
      </c>
      <c r="H8" s="6" t="s">
        <v>6</v>
      </c>
      <c r="I8" s="7" t="s">
        <v>7</v>
      </c>
      <c r="J8" s="107" t="s">
        <v>8</v>
      </c>
      <c r="K8" s="97" t="s">
        <v>9</v>
      </c>
      <c r="L8" s="7" t="s">
        <v>10</v>
      </c>
      <c r="M8" s="7" t="s">
        <v>11</v>
      </c>
      <c r="N8" s="66" t="s">
        <v>12</v>
      </c>
    </row>
    <row r="9" spans="1:17" ht="29.1" customHeight="1" x14ac:dyDescent="0.45">
      <c r="A9" s="9">
        <v>1</v>
      </c>
      <c r="B9" s="86" t="s">
        <v>193</v>
      </c>
      <c r="C9" s="11" t="s">
        <v>328</v>
      </c>
      <c r="D9" s="11" t="s">
        <v>29</v>
      </c>
      <c r="E9" s="11" t="s">
        <v>30</v>
      </c>
      <c r="F9" s="11" t="s">
        <v>246</v>
      </c>
      <c r="G9" s="98">
        <v>70000</v>
      </c>
      <c r="H9" s="12">
        <v>5368.45</v>
      </c>
      <c r="I9" s="12">
        <v>25</v>
      </c>
      <c r="J9" s="98">
        <v>2009</v>
      </c>
      <c r="K9" s="98">
        <v>2128</v>
      </c>
      <c r="L9" s="12">
        <v>3501</v>
      </c>
      <c r="M9" s="12">
        <f t="shared" ref="M9:M23" si="0">+H9+I9+J9+K9+L9</f>
        <v>13031.45</v>
      </c>
      <c r="N9" s="81">
        <f t="shared" ref="N9:N24" si="1">+G9-M9</f>
        <v>56968.55</v>
      </c>
    </row>
    <row r="10" spans="1:17" ht="29.1" customHeight="1" x14ac:dyDescent="0.45">
      <c r="A10" s="9">
        <v>2</v>
      </c>
      <c r="B10" s="87" t="s">
        <v>185</v>
      </c>
      <c r="C10" s="11" t="s">
        <v>71</v>
      </c>
      <c r="D10" s="11" t="s">
        <v>26</v>
      </c>
      <c r="E10" s="11" t="s">
        <v>30</v>
      </c>
      <c r="F10" s="11" t="s">
        <v>247</v>
      </c>
      <c r="G10" s="98">
        <v>55000</v>
      </c>
      <c r="H10" s="12">
        <v>2559.6799999999998</v>
      </c>
      <c r="I10" s="12">
        <v>25</v>
      </c>
      <c r="J10" s="98">
        <v>1578.5</v>
      </c>
      <c r="K10" s="98">
        <v>1672</v>
      </c>
      <c r="L10" s="12">
        <v>5020.93</v>
      </c>
      <c r="M10" s="12">
        <f t="shared" si="0"/>
        <v>10856.11</v>
      </c>
      <c r="N10" s="81">
        <f t="shared" si="1"/>
        <v>44143.89</v>
      </c>
    </row>
    <row r="11" spans="1:17" ht="29.1" customHeight="1" x14ac:dyDescent="0.45">
      <c r="A11" s="9">
        <v>3</v>
      </c>
      <c r="B11" s="86" t="s">
        <v>191</v>
      </c>
      <c r="C11" s="11" t="s">
        <v>192</v>
      </c>
      <c r="D11" s="11" t="s">
        <v>26</v>
      </c>
      <c r="E11" s="11" t="s">
        <v>30</v>
      </c>
      <c r="F11" s="11" t="s">
        <v>247</v>
      </c>
      <c r="G11" s="98">
        <v>55000</v>
      </c>
      <c r="H11" s="12">
        <v>2559.6799999999998</v>
      </c>
      <c r="I11" s="12">
        <v>25</v>
      </c>
      <c r="J11" s="98">
        <v>1578.5</v>
      </c>
      <c r="K11" s="98">
        <v>1672</v>
      </c>
      <c r="L11" s="12">
        <v>1575</v>
      </c>
      <c r="M11" s="12">
        <f t="shared" si="0"/>
        <v>7410.18</v>
      </c>
      <c r="N11" s="81">
        <f t="shared" si="1"/>
        <v>47589.82</v>
      </c>
    </row>
    <row r="12" spans="1:17" ht="29.1" customHeight="1" x14ac:dyDescent="0.45">
      <c r="A12" s="9">
        <v>4</v>
      </c>
      <c r="B12" s="86" t="s">
        <v>196</v>
      </c>
      <c r="C12" s="11" t="s">
        <v>195</v>
      </c>
      <c r="D12" s="11" t="s">
        <v>29</v>
      </c>
      <c r="E12" s="11" t="s">
        <v>19</v>
      </c>
      <c r="F12" s="11" t="s">
        <v>246</v>
      </c>
      <c r="G12" s="98">
        <v>55000</v>
      </c>
      <c r="H12" s="12">
        <v>2559.6799999999998</v>
      </c>
      <c r="I12" s="12">
        <v>25</v>
      </c>
      <c r="J12" s="98">
        <v>1578.5</v>
      </c>
      <c r="K12" s="98">
        <v>1672</v>
      </c>
      <c r="L12" s="12">
        <v>1575</v>
      </c>
      <c r="M12" s="12">
        <f t="shared" si="0"/>
        <v>7410.18</v>
      </c>
      <c r="N12" s="81">
        <f t="shared" si="1"/>
        <v>47589.82</v>
      </c>
    </row>
    <row r="13" spans="1:17" ht="29.1" customHeight="1" x14ac:dyDescent="0.45">
      <c r="A13" s="9">
        <v>5</v>
      </c>
      <c r="B13" s="86" t="s">
        <v>200</v>
      </c>
      <c r="C13" s="11" t="s">
        <v>201</v>
      </c>
      <c r="D13" s="11" t="s">
        <v>44</v>
      </c>
      <c r="E13" s="11" t="s">
        <v>19</v>
      </c>
      <c r="F13" s="11" t="s">
        <v>247</v>
      </c>
      <c r="G13" s="98">
        <v>55000</v>
      </c>
      <c r="H13" s="12">
        <v>2559.6799999999998</v>
      </c>
      <c r="I13" s="12">
        <v>25</v>
      </c>
      <c r="J13" s="98">
        <v>1578.5</v>
      </c>
      <c r="K13" s="98">
        <v>1672</v>
      </c>
      <c r="L13" s="12">
        <v>2082.04</v>
      </c>
      <c r="M13" s="12">
        <f t="shared" si="0"/>
        <v>7917.22</v>
      </c>
      <c r="N13" s="81">
        <f t="shared" si="1"/>
        <v>47082.78</v>
      </c>
    </row>
    <row r="14" spans="1:17" ht="29.1" customHeight="1" x14ac:dyDescent="0.45">
      <c r="A14" s="9">
        <v>6</v>
      </c>
      <c r="B14" s="86" t="s">
        <v>213</v>
      </c>
      <c r="C14" s="11" t="s">
        <v>214</v>
      </c>
      <c r="D14" s="11" t="s">
        <v>26</v>
      </c>
      <c r="E14" s="11" t="s">
        <v>30</v>
      </c>
      <c r="F14" s="11" t="s">
        <v>247</v>
      </c>
      <c r="G14" s="98">
        <v>55000</v>
      </c>
      <c r="H14" s="12">
        <v>2559.6799999999998</v>
      </c>
      <c r="I14" s="12">
        <v>25</v>
      </c>
      <c r="J14" s="98">
        <v>1578.5</v>
      </c>
      <c r="K14" s="98">
        <v>1672</v>
      </c>
      <c r="L14" s="12">
        <v>753</v>
      </c>
      <c r="M14" s="12">
        <f t="shared" si="0"/>
        <v>6588.18</v>
      </c>
      <c r="N14" s="81">
        <f t="shared" si="1"/>
        <v>48411.82</v>
      </c>
    </row>
    <row r="15" spans="1:17" ht="29.1" customHeight="1" x14ac:dyDescent="0.45">
      <c r="A15" s="9">
        <v>7</v>
      </c>
      <c r="B15" s="87" t="s">
        <v>186</v>
      </c>
      <c r="C15" s="11" t="s">
        <v>71</v>
      </c>
      <c r="D15" s="11" t="s">
        <v>44</v>
      </c>
      <c r="E15" s="11" t="s">
        <v>19</v>
      </c>
      <c r="F15" s="11" t="s">
        <v>247</v>
      </c>
      <c r="G15" s="98">
        <v>45000</v>
      </c>
      <c r="H15" s="12">
        <v>945.81</v>
      </c>
      <c r="I15" s="12">
        <v>25</v>
      </c>
      <c r="J15" s="98">
        <v>1291.5</v>
      </c>
      <c r="K15" s="98">
        <v>1368</v>
      </c>
      <c r="L15" s="12">
        <v>10831.09</v>
      </c>
      <c r="M15" s="12">
        <f t="shared" si="0"/>
        <v>14461.4</v>
      </c>
      <c r="N15" s="81">
        <f t="shared" si="1"/>
        <v>30538.6</v>
      </c>
    </row>
    <row r="16" spans="1:17" ht="29.1" customHeight="1" x14ac:dyDescent="0.45">
      <c r="A16" s="9">
        <v>8</v>
      </c>
      <c r="B16" s="86" t="s">
        <v>187</v>
      </c>
      <c r="C16" s="11" t="s">
        <v>71</v>
      </c>
      <c r="D16" s="11" t="s">
        <v>44</v>
      </c>
      <c r="E16" s="11" t="s">
        <v>30</v>
      </c>
      <c r="F16" s="11" t="s">
        <v>247</v>
      </c>
      <c r="G16" s="98">
        <v>45000</v>
      </c>
      <c r="H16" s="12">
        <v>1148.33</v>
      </c>
      <c r="I16" s="12">
        <v>25</v>
      </c>
      <c r="J16" s="98">
        <v>1291.5</v>
      </c>
      <c r="K16" s="98">
        <v>1368</v>
      </c>
      <c r="L16" s="12">
        <v>2414.13</v>
      </c>
      <c r="M16" s="12">
        <f t="shared" si="0"/>
        <v>6246.96</v>
      </c>
      <c r="N16" s="81">
        <f t="shared" si="1"/>
        <v>38753.040000000001</v>
      </c>
    </row>
    <row r="17" spans="1:14" ht="29.1" customHeight="1" x14ac:dyDescent="0.45">
      <c r="A17" s="9">
        <v>9</v>
      </c>
      <c r="B17" s="86" t="s">
        <v>190</v>
      </c>
      <c r="C17" s="11" t="s">
        <v>71</v>
      </c>
      <c r="D17" s="11" t="s">
        <v>44</v>
      </c>
      <c r="E17" s="11" t="s">
        <v>30</v>
      </c>
      <c r="F17" s="11" t="s">
        <v>246</v>
      </c>
      <c r="G17" s="98">
        <v>45000</v>
      </c>
      <c r="H17" s="12">
        <v>1148.33</v>
      </c>
      <c r="I17" s="12">
        <v>25</v>
      </c>
      <c r="J17" s="98">
        <v>1291.5</v>
      </c>
      <c r="K17" s="98">
        <v>1368</v>
      </c>
      <c r="L17" s="12">
        <v>2414.13</v>
      </c>
      <c r="M17" s="12">
        <f t="shared" si="0"/>
        <v>6246.96</v>
      </c>
      <c r="N17" s="81">
        <f t="shared" si="1"/>
        <v>38753.040000000001</v>
      </c>
    </row>
    <row r="18" spans="1:14" ht="29.1" customHeight="1" x14ac:dyDescent="0.45">
      <c r="A18" s="9">
        <v>10</v>
      </c>
      <c r="B18" s="86" t="s">
        <v>198</v>
      </c>
      <c r="C18" s="11" t="s">
        <v>328</v>
      </c>
      <c r="D18" s="11" t="s">
        <v>199</v>
      </c>
      <c r="E18" s="11" t="s">
        <v>19</v>
      </c>
      <c r="F18" s="11" t="s">
        <v>246</v>
      </c>
      <c r="G18" s="98">
        <v>40000</v>
      </c>
      <c r="H18" s="12">
        <v>442.65</v>
      </c>
      <c r="I18" s="12">
        <v>25</v>
      </c>
      <c r="J18" s="98">
        <v>1148</v>
      </c>
      <c r="K18" s="98">
        <v>1216</v>
      </c>
      <c r="L18" s="12">
        <v>1155</v>
      </c>
      <c r="M18" s="12">
        <f t="shared" si="0"/>
        <v>3986.65</v>
      </c>
      <c r="N18" s="81">
        <f t="shared" si="1"/>
        <v>36013.35</v>
      </c>
    </row>
    <row r="19" spans="1:14" ht="29.1" customHeight="1" x14ac:dyDescent="0.45">
      <c r="A19" s="9">
        <v>11</v>
      </c>
      <c r="B19" s="86" t="s">
        <v>202</v>
      </c>
      <c r="C19" s="11" t="s">
        <v>328</v>
      </c>
      <c r="D19" s="11" t="s">
        <v>203</v>
      </c>
      <c r="E19" s="11" t="s">
        <v>19</v>
      </c>
      <c r="F19" s="11" t="s">
        <v>246</v>
      </c>
      <c r="G19" s="98">
        <v>40000</v>
      </c>
      <c r="H19" s="12">
        <v>442.65</v>
      </c>
      <c r="I19" s="12">
        <v>25</v>
      </c>
      <c r="J19" s="98">
        <v>1148</v>
      </c>
      <c r="K19" s="98">
        <v>1216</v>
      </c>
      <c r="L19" s="12">
        <v>1155</v>
      </c>
      <c r="M19" s="12">
        <f t="shared" si="0"/>
        <v>3986.65</v>
      </c>
      <c r="N19" s="81">
        <f t="shared" si="1"/>
        <v>36013.35</v>
      </c>
    </row>
    <row r="20" spans="1:14" ht="29.1" customHeight="1" x14ac:dyDescent="0.45">
      <c r="A20" s="9">
        <v>12</v>
      </c>
      <c r="B20" s="86" t="s">
        <v>210</v>
      </c>
      <c r="C20" s="11" t="s">
        <v>344</v>
      </c>
      <c r="D20" s="11" t="s">
        <v>73</v>
      </c>
      <c r="E20" s="11" t="s">
        <v>19</v>
      </c>
      <c r="F20" s="11" t="s">
        <v>246</v>
      </c>
      <c r="G20" s="98">
        <v>40000</v>
      </c>
      <c r="H20" s="12">
        <v>442.65</v>
      </c>
      <c r="I20" s="12">
        <v>25</v>
      </c>
      <c r="J20" s="98">
        <v>1148</v>
      </c>
      <c r="K20" s="98">
        <v>1216</v>
      </c>
      <c r="L20" s="12">
        <v>0</v>
      </c>
      <c r="M20" s="12">
        <f t="shared" si="0"/>
        <v>2831.65</v>
      </c>
      <c r="N20" s="81">
        <f t="shared" si="1"/>
        <v>37168.35</v>
      </c>
    </row>
    <row r="21" spans="1:14" ht="29.1" customHeight="1" x14ac:dyDescent="0.45">
      <c r="A21" s="9">
        <v>13</v>
      </c>
      <c r="B21" s="86" t="s">
        <v>194</v>
      </c>
      <c r="C21" s="11" t="s">
        <v>195</v>
      </c>
      <c r="D21" s="11" t="s">
        <v>73</v>
      </c>
      <c r="E21" s="11" t="s">
        <v>19</v>
      </c>
      <c r="F21" s="11" t="s">
        <v>247</v>
      </c>
      <c r="G21" s="98">
        <v>35000</v>
      </c>
      <c r="H21" s="12">
        <v>0</v>
      </c>
      <c r="I21" s="12">
        <v>25</v>
      </c>
      <c r="J21" s="98">
        <v>1004.5</v>
      </c>
      <c r="K21" s="98">
        <v>1064</v>
      </c>
      <c r="L21" s="12">
        <v>0</v>
      </c>
      <c r="M21" s="12">
        <f t="shared" si="0"/>
        <v>2093.5</v>
      </c>
      <c r="N21" s="81">
        <f t="shared" si="1"/>
        <v>32906.5</v>
      </c>
    </row>
    <row r="22" spans="1:14" ht="29.1" customHeight="1" x14ac:dyDescent="0.45">
      <c r="A22" s="9">
        <v>14</v>
      </c>
      <c r="B22" s="86" t="s">
        <v>197</v>
      </c>
      <c r="C22" s="11" t="s">
        <v>195</v>
      </c>
      <c r="D22" s="11" t="s">
        <v>44</v>
      </c>
      <c r="E22" s="11" t="s">
        <v>19</v>
      </c>
      <c r="F22" s="11" t="s">
        <v>247</v>
      </c>
      <c r="G22" s="98">
        <v>35000</v>
      </c>
      <c r="H22" s="12">
        <v>0</v>
      </c>
      <c r="I22" s="12">
        <v>25</v>
      </c>
      <c r="J22" s="98">
        <v>1004.5</v>
      </c>
      <c r="K22" s="98">
        <v>1064</v>
      </c>
      <c r="L22" s="12">
        <v>1259.1300000000001</v>
      </c>
      <c r="M22" s="12">
        <f t="shared" si="0"/>
        <v>3352.63</v>
      </c>
      <c r="N22" s="81">
        <f t="shared" si="1"/>
        <v>31647.37</v>
      </c>
    </row>
    <row r="23" spans="1:14" ht="29.1" customHeight="1" x14ac:dyDescent="0.45">
      <c r="A23" s="9">
        <v>15</v>
      </c>
      <c r="B23" s="86" t="s">
        <v>204</v>
      </c>
      <c r="C23" s="11" t="s">
        <v>328</v>
      </c>
      <c r="D23" s="11" t="s">
        <v>73</v>
      </c>
      <c r="E23" s="11" t="s">
        <v>19</v>
      </c>
      <c r="F23" s="11" t="s">
        <v>247</v>
      </c>
      <c r="G23" s="98">
        <v>35000</v>
      </c>
      <c r="H23" s="12">
        <v>0</v>
      </c>
      <c r="I23" s="12">
        <v>25</v>
      </c>
      <c r="J23" s="98">
        <v>1004.5</v>
      </c>
      <c r="K23" s="98">
        <v>1064</v>
      </c>
      <c r="L23" s="12">
        <v>0</v>
      </c>
      <c r="M23" s="12">
        <f t="shared" si="0"/>
        <v>2093.5</v>
      </c>
      <c r="N23" s="81">
        <f t="shared" si="1"/>
        <v>32906.5</v>
      </c>
    </row>
    <row r="24" spans="1:14" ht="29.1" customHeight="1" x14ac:dyDescent="0.45">
      <c r="A24" s="9">
        <v>16</v>
      </c>
      <c r="B24" s="86" t="s">
        <v>205</v>
      </c>
      <c r="C24" s="11" t="s">
        <v>328</v>
      </c>
      <c r="D24" s="11" t="s">
        <v>73</v>
      </c>
      <c r="E24" s="11" t="s">
        <v>19</v>
      </c>
      <c r="F24" s="11" t="s">
        <v>247</v>
      </c>
      <c r="G24" s="98">
        <v>35000</v>
      </c>
      <c r="H24" s="12">
        <v>0</v>
      </c>
      <c r="I24" s="12">
        <v>25</v>
      </c>
      <c r="J24" s="98">
        <v>1004.5</v>
      </c>
      <c r="K24" s="98">
        <v>1064</v>
      </c>
      <c r="L24" s="12">
        <v>0</v>
      </c>
      <c r="M24" s="12">
        <v>2093.5</v>
      </c>
      <c r="N24" s="81">
        <f t="shared" si="1"/>
        <v>32906.5</v>
      </c>
    </row>
    <row r="25" spans="1:14" ht="29.1" customHeight="1" x14ac:dyDescent="0.45">
      <c r="A25" s="9">
        <v>17</v>
      </c>
      <c r="B25" s="86" t="s">
        <v>206</v>
      </c>
      <c r="C25" s="11" t="s">
        <v>328</v>
      </c>
      <c r="D25" s="11" t="s">
        <v>113</v>
      </c>
      <c r="E25" s="11" t="s">
        <v>19</v>
      </c>
      <c r="F25" s="11" t="s">
        <v>247</v>
      </c>
      <c r="G25" s="106">
        <v>35000</v>
      </c>
      <c r="H25" s="12">
        <v>0</v>
      </c>
      <c r="I25" s="12">
        <v>25</v>
      </c>
      <c r="J25" s="98">
        <v>1004.5</v>
      </c>
      <c r="K25" s="98">
        <v>1064</v>
      </c>
      <c r="L25" s="12">
        <v>0</v>
      </c>
      <c r="M25" s="12">
        <v>2093.5</v>
      </c>
      <c r="N25" s="81">
        <v>32906.5</v>
      </c>
    </row>
    <row r="26" spans="1:14" ht="29.1" customHeight="1" x14ac:dyDescent="0.45">
      <c r="A26" s="9">
        <v>18</v>
      </c>
      <c r="B26" s="86" t="s">
        <v>207</v>
      </c>
      <c r="C26" s="11" t="s">
        <v>328</v>
      </c>
      <c r="D26" s="11" t="s">
        <v>73</v>
      </c>
      <c r="E26" s="11" t="s">
        <v>19</v>
      </c>
      <c r="F26" s="11" t="s">
        <v>246</v>
      </c>
      <c r="G26" s="106">
        <v>35000</v>
      </c>
      <c r="H26" s="12">
        <v>0</v>
      </c>
      <c r="I26" s="12">
        <v>25</v>
      </c>
      <c r="J26" s="98">
        <v>1004.5</v>
      </c>
      <c r="K26" s="98">
        <v>1064</v>
      </c>
      <c r="L26" s="12">
        <v>0</v>
      </c>
      <c r="M26" s="12">
        <v>2093.5</v>
      </c>
      <c r="N26" s="81">
        <v>32906.5</v>
      </c>
    </row>
    <row r="27" spans="1:14" ht="29.1" customHeight="1" x14ac:dyDescent="0.45">
      <c r="A27" s="9">
        <v>19</v>
      </c>
      <c r="B27" s="86" t="s">
        <v>208</v>
      </c>
      <c r="C27" s="11" t="s">
        <v>328</v>
      </c>
      <c r="D27" s="11" t="s">
        <v>73</v>
      </c>
      <c r="E27" s="11" t="s">
        <v>19</v>
      </c>
      <c r="F27" s="11" t="s">
        <v>246</v>
      </c>
      <c r="G27" s="106">
        <v>35000</v>
      </c>
      <c r="H27" s="12">
        <v>0</v>
      </c>
      <c r="I27" s="12">
        <v>25</v>
      </c>
      <c r="J27" s="98">
        <v>1004.5</v>
      </c>
      <c r="K27" s="98">
        <v>1064</v>
      </c>
      <c r="L27" s="12">
        <v>0</v>
      </c>
      <c r="M27" s="12">
        <v>2093.5</v>
      </c>
      <c r="N27" s="81">
        <v>32906.5</v>
      </c>
    </row>
    <row r="28" spans="1:14" ht="29.1" customHeight="1" x14ac:dyDescent="0.45">
      <c r="A28" s="9">
        <v>20</v>
      </c>
      <c r="B28" s="86" t="s">
        <v>298</v>
      </c>
      <c r="C28" s="11" t="s">
        <v>328</v>
      </c>
      <c r="D28" s="11" t="s">
        <v>73</v>
      </c>
      <c r="E28" s="11" t="s">
        <v>19</v>
      </c>
      <c r="F28" s="11" t="s">
        <v>247</v>
      </c>
      <c r="G28" s="98">
        <v>35000</v>
      </c>
      <c r="H28" s="12">
        <v>0</v>
      </c>
      <c r="I28" s="12">
        <v>25</v>
      </c>
      <c r="J28" s="98">
        <v>1004.5</v>
      </c>
      <c r="K28" s="98">
        <v>1064</v>
      </c>
      <c r="L28" s="12">
        <v>1732.5</v>
      </c>
      <c r="M28" s="12">
        <f t="shared" ref="M28:M34" si="2">+H28+I28+J28+K28+L28</f>
        <v>3826</v>
      </c>
      <c r="N28" s="81">
        <f t="shared" ref="N28:N37" si="3">+G28-M28</f>
        <v>31174</v>
      </c>
    </row>
    <row r="29" spans="1:14" ht="29.1" customHeight="1" x14ac:dyDescent="0.45">
      <c r="A29" s="9">
        <v>21</v>
      </c>
      <c r="B29" s="86" t="s">
        <v>209</v>
      </c>
      <c r="C29" s="11" t="s">
        <v>71</v>
      </c>
      <c r="D29" s="11" t="s">
        <v>73</v>
      </c>
      <c r="E29" s="11" t="s">
        <v>19</v>
      </c>
      <c r="F29" s="11" t="s">
        <v>247</v>
      </c>
      <c r="G29" s="98">
        <v>35000</v>
      </c>
      <c r="H29" s="12">
        <v>0</v>
      </c>
      <c r="I29" s="12">
        <v>25</v>
      </c>
      <c r="J29" s="98">
        <v>1004.5</v>
      </c>
      <c r="K29" s="98">
        <v>1064</v>
      </c>
      <c r="L29" s="12">
        <v>2505.12</v>
      </c>
      <c r="M29" s="12">
        <f t="shared" si="2"/>
        <v>4598.62</v>
      </c>
      <c r="N29" s="81">
        <f t="shared" si="3"/>
        <v>30401.38</v>
      </c>
    </row>
    <row r="30" spans="1:14" ht="29.1" customHeight="1" x14ac:dyDescent="0.45">
      <c r="A30" s="9">
        <v>22</v>
      </c>
      <c r="B30" s="86" t="s">
        <v>211</v>
      </c>
      <c r="C30" s="11" t="s">
        <v>285</v>
      </c>
      <c r="D30" s="11" t="s">
        <v>212</v>
      </c>
      <c r="E30" s="11" t="s">
        <v>30</v>
      </c>
      <c r="F30" s="11" t="s">
        <v>246</v>
      </c>
      <c r="G30" s="98">
        <v>35000</v>
      </c>
      <c r="H30" s="12">
        <v>0</v>
      </c>
      <c r="I30" s="12">
        <v>25</v>
      </c>
      <c r="J30" s="98">
        <v>1004.5</v>
      </c>
      <c r="K30" s="98">
        <v>1064</v>
      </c>
      <c r="L30" s="12">
        <v>31867.4</v>
      </c>
      <c r="M30" s="12">
        <f t="shared" si="2"/>
        <v>33960.9</v>
      </c>
      <c r="N30" s="81">
        <f t="shared" si="3"/>
        <v>1039.0999999999985</v>
      </c>
    </row>
    <row r="31" spans="1:14" ht="29.1" customHeight="1" x14ac:dyDescent="0.45">
      <c r="A31" s="9">
        <v>23</v>
      </c>
      <c r="B31" s="86" t="s">
        <v>215</v>
      </c>
      <c r="C31" s="11" t="s">
        <v>216</v>
      </c>
      <c r="D31" s="11" t="s">
        <v>73</v>
      </c>
      <c r="E31" s="11" t="s">
        <v>30</v>
      </c>
      <c r="F31" s="11" t="s">
        <v>247</v>
      </c>
      <c r="G31" s="98">
        <v>35000</v>
      </c>
      <c r="H31" s="12">
        <v>0</v>
      </c>
      <c r="I31" s="12">
        <v>25</v>
      </c>
      <c r="J31" s="98">
        <v>1004.5</v>
      </c>
      <c r="K31" s="98">
        <v>1064</v>
      </c>
      <c r="L31" s="12">
        <v>350</v>
      </c>
      <c r="M31" s="12">
        <f t="shared" si="2"/>
        <v>2443.5</v>
      </c>
      <c r="N31" s="81">
        <f t="shared" si="3"/>
        <v>32556.5</v>
      </c>
    </row>
    <row r="32" spans="1:14" ht="29.1" customHeight="1" x14ac:dyDescent="0.45">
      <c r="A32" s="9">
        <v>24</v>
      </c>
      <c r="B32" s="86" t="s">
        <v>332</v>
      </c>
      <c r="C32" s="11" t="s">
        <v>328</v>
      </c>
      <c r="D32" s="11" t="s">
        <v>73</v>
      </c>
      <c r="E32" s="11" t="s">
        <v>19</v>
      </c>
      <c r="F32" s="11" t="s">
        <v>247</v>
      </c>
      <c r="G32" s="98">
        <v>35000</v>
      </c>
      <c r="H32" s="12">
        <v>0</v>
      </c>
      <c r="I32" s="12">
        <v>25</v>
      </c>
      <c r="J32" s="98">
        <v>1004.5</v>
      </c>
      <c r="K32" s="98">
        <v>1064</v>
      </c>
      <c r="L32" s="12">
        <v>0</v>
      </c>
      <c r="M32" s="12">
        <f t="shared" si="2"/>
        <v>2093.5</v>
      </c>
      <c r="N32" s="81">
        <f t="shared" si="3"/>
        <v>32906.5</v>
      </c>
    </row>
    <row r="33" spans="1:14" ht="29.1" customHeight="1" x14ac:dyDescent="0.45">
      <c r="A33" s="9">
        <v>25</v>
      </c>
      <c r="B33" s="86" t="s">
        <v>333</v>
      </c>
      <c r="C33" s="11" t="s">
        <v>328</v>
      </c>
      <c r="D33" s="11" t="s">
        <v>73</v>
      </c>
      <c r="E33" s="11" t="s">
        <v>19</v>
      </c>
      <c r="F33" s="11" t="s">
        <v>246</v>
      </c>
      <c r="G33" s="98">
        <v>35000</v>
      </c>
      <c r="H33" s="12">
        <v>0</v>
      </c>
      <c r="I33" s="12">
        <v>25</v>
      </c>
      <c r="J33" s="98">
        <v>1004.5</v>
      </c>
      <c r="K33" s="98">
        <v>1064</v>
      </c>
      <c r="L33" s="12">
        <v>1155</v>
      </c>
      <c r="M33" s="12">
        <f t="shared" si="2"/>
        <v>3248.5</v>
      </c>
      <c r="N33" s="81">
        <f t="shared" si="3"/>
        <v>31751.5</v>
      </c>
    </row>
    <row r="34" spans="1:14" ht="29.1" customHeight="1" x14ac:dyDescent="0.45">
      <c r="A34" s="9">
        <v>26</v>
      </c>
      <c r="B34" s="87" t="s">
        <v>184</v>
      </c>
      <c r="C34" s="11" t="s">
        <v>328</v>
      </c>
      <c r="D34" s="11" t="s">
        <v>55</v>
      </c>
      <c r="E34" s="11" t="s">
        <v>30</v>
      </c>
      <c r="F34" s="11" t="s">
        <v>247</v>
      </c>
      <c r="G34" s="98">
        <v>31500</v>
      </c>
      <c r="H34" s="12">
        <v>0</v>
      </c>
      <c r="I34" s="12">
        <v>25</v>
      </c>
      <c r="J34" s="98">
        <v>904.05</v>
      </c>
      <c r="K34" s="98">
        <v>957.6</v>
      </c>
      <c r="L34" s="12">
        <v>1155</v>
      </c>
      <c r="M34" s="12">
        <f t="shared" si="2"/>
        <v>3041.65</v>
      </c>
      <c r="N34" s="81">
        <f t="shared" si="3"/>
        <v>28458.35</v>
      </c>
    </row>
    <row r="35" spans="1:14" ht="29.1" customHeight="1" x14ac:dyDescent="0.45">
      <c r="A35" s="9">
        <v>27</v>
      </c>
      <c r="B35" s="86" t="s">
        <v>189</v>
      </c>
      <c r="C35" s="11" t="s">
        <v>71</v>
      </c>
      <c r="D35" s="11" t="s">
        <v>73</v>
      </c>
      <c r="E35" s="11" t="s">
        <v>30</v>
      </c>
      <c r="F35" s="11" t="s">
        <v>247</v>
      </c>
      <c r="G35" s="98">
        <v>31000</v>
      </c>
      <c r="H35" s="12">
        <v>0</v>
      </c>
      <c r="I35" s="12">
        <v>25</v>
      </c>
      <c r="J35" s="98">
        <v>889.7</v>
      </c>
      <c r="K35" s="98">
        <v>942.4</v>
      </c>
      <c r="L35" s="12">
        <v>1259.1300000000001</v>
      </c>
      <c r="M35" s="12">
        <v>3116.23</v>
      </c>
      <c r="N35" s="81">
        <f t="shared" si="3"/>
        <v>27883.77</v>
      </c>
    </row>
    <row r="36" spans="1:14" ht="29.1" customHeight="1" x14ac:dyDescent="0.45">
      <c r="A36" s="9">
        <v>28</v>
      </c>
      <c r="B36" s="129" t="s">
        <v>264</v>
      </c>
      <c r="C36" s="11" t="s">
        <v>328</v>
      </c>
      <c r="D36" s="11" t="s">
        <v>73</v>
      </c>
      <c r="E36" s="11" t="s">
        <v>19</v>
      </c>
      <c r="F36" s="11" t="s">
        <v>246</v>
      </c>
      <c r="G36" s="98">
        <v>30000</v>
      </c>
      <c r="H36" s="12">
        <v>0</v>
      </c>
      <c r="I36" s="12">
        <v>25</v>
      </c>
      <c r="J36" s="98">
        <v>861</v>
      </c>
      <c r="K36" s="98">
        <v>912</v>
      </c>
      <c r="L36" s="12">
        <v>0</v>
      </c>
      <c r="M36" s="12">
        <v>1798</v>
      </c>
      <c r="N36" s="81">
        <f t="shared" si="3"/>
        <v>28202</v>
      </c>
    </row>
    <row r="37" spans="1:14" ht="29.1" customHeight="1" x14ac:dyDescent="0.45">
      <c r="A37" s="9">
        <v>29</v>
      </c>
      <c r="B37" s="129" t="s">
        <v>188</v>
      </c>
      <c r="C37" s="11" t="s">
        <v>279</v>
      </c>
      <c r="D37" s="11" t="s">
        <v>107</v>
      </c>
      <c r="E37" s="11" t="s">
        <v>19</v>
      </c>
      <c r="F37" s="11" t="s">
        <v>247</v>
      </c>
      <c r="G37" s="98">
        <v>17710</v>
      </c>
      <c r="H37" s="12">
        <v>0</v>
      </c>
      <c r="I37" s="12">
        <v>25</v>
      </c>
      <c r="J37" s="98">
        <v>508.28</v>
      </c>
      <c r="K37" s="98">
        <v>538.38</v>
      </c>
      <c r="L37" s="12">
        <v>0</v>
      </c>
      <c r="M37" s="12">
        <f>+H37+I37+J37+K37+L37</f>
        <v>1071.6599999999999</v>
      </c>
      <c r="N37" s="81">
        <f t="shared" si="3"/>
        <v>16638.34</v>
      </c>
    </row>
    <row r="38" spans="1:14" ht="29.1" customHeight="1" x14ac:dyDescent="0.45">
      <c r="A38" s="216" t="s">
        <v>250</v>
      </c>
      <c r="B38" s="217"/>
      <c r="C38" s="217"/>
      <c r="D38" s="217"/>
      <c r="E38" s="217"/>
      <c r="F38" s="218"/>
      <c r="G38" s="99">
        <f>SUM(G9:G37)</f>
        <v>1165210</v>
      </c>
      <c r="H38" s="16">
        <f>SUM(H9:H37)</f>
        <v>22737.270000000004</v>
      </c>
      <c r="I38" s="16">
        <v>725</v>
      </c>
      <c r="J38" s="107">
        <f>SUM(J9:J37)</f>
        <v>33441.53</v>
      </c>
      <c r="K38" s="107">
        <f>SUM(K9:K37)</f>
        <v>35422.379999999997</v>
      </c>
      <c r="L38" s="16">
        <f>SUM(L9:L37)</f>
        <v>73759.600000000006</v>
      </c>
      <c r="M38" s="16">
        <f>SUM(M9:M37)</f>
        <v>166085.78</v>
      </c>
      <c r="N38" s="77">
        <f>SUM(N9:N37)</f>
        <v>999124.21999999986</v>
      </c>
    </row>
    <row r="40" spans="1:14" s="65" customFormat="1" ht="29.1" customHeight="1" x14ac:dyDescent="0.45">
      <c r="A40" s="68"/>
      <c r="B40" s="68"/>
      <c r="C40" s="68"/>
      <c r="D40" s="68"/>
      <c r="E40" s="68"/>
      <c r="F40" s="68"/>
      <c r="G40" s="100"/>
      <c r="H40" s="67"/>
      <c r="I40" s="67"/>
      <c r="J40" s="108"/>
      <c r="K40" s="108"/>
      <c r="L40" s="67"/>
      <c r="M40" s="67"/>
      <c r="N40" s="79"/>
    </row>
    <row r="41" spans="1:14" s="65" customFormat="1" ht="29.1" customHeight="1" x14ac:dyDescent="0.45">
      <c r="A41" s="68"/>
      <c r="B41" s="68"/>
      <c r="C41" s="68"/>
      <c r="D41" s="68"/>
      <c r="E41" s="68"/>
      <c r="F41" s="68"/>
      <c r="G41" s="100"/>
      <c r="H41" s="67"/>
      <c r="I41" s="67"/>
      <c r="J41" s="108"/>
      <c r="K41" s="108"/>
      <c r="L41" s="67"/>
      <c r="M41" s="67"/>
      <c r="N41" s="67"/>
    </row>
    <row r="42" spans="1:14" s="65" customFormat="1" ht="29.1" customHeight="1" x14ac:dyDescent="0.45">
      <c r="A42" s="68"/>
      <c r="B42" s="68"/>
      <c r="C42" s="68"/>
      <c r="D42" s="68"/>
      <c r="E42" s="68"/>
      <c r="F42" s="68"/>
      <c r="G42" s="100"/>
      <c r="H42" s="67"/>
      <c r="I42" s="67"/>
      <c r="J42" s="108"/>
      <c r="K42" s="108"/>
      <c r="L42" s="67"/>
      <c r="M42" s="67"/>
      <c r="N42" s="67"/>
    </row>
    <row r="43" spans="1:14" ht="30.95" customHeight="1" x14ac:dyDescent="0.4">
      <c r="A43" s="14"/>
      <c r="B43" s="124"/>
      <c r="C43" s="28"/>
      <c r="D43" s="28"/>
      <c r="E43" s="28"/>
      <c r="F43" s="28"/>
      <c r="G43" s="101"/>
      <c r="H43" s="23"/>
      <c r="I43" s="23"/>
      <c r="J43" s="109"/>
      <c r="K43" s="109"/>
      <c r="L43" s="23"/>
      <c r="M43" s="23"/>
      <c r="N43" s="62"/>
    </row>
    <row r="44" spans="1:14" ht="30.95" customHeight="1" thickBot="1" x14ac:dyDescent="0.5">
      <c r="A44" s="18"/>
      <c r="B44" s="125"/>
      <c r="D44" s="17"/>
      <c r="E44" s="17"/>
      <c r="F44" s="17"/>
      <c r="G44" s="102"/>
      <c r="H44" s="21"/>
      <c r="I44" s="21"/>
      <c r="J44" s="110"/>
      <c r="K44" s="112"/>
      <c r="L44" s="22"/>
      <c r="M44" s="22"/>
      <c r="N44" s="62"/>
    </row>
    <row r="45" spans="1:14" ht="30.95" customHeight="1" x14ac:dyDescent="0.5">
      <c r="A45" s="18"/>
      <c r="B45" s="197" t="s">
        <v>126</v>
      </c>
      <c r="C45" s="193"/>
      <c r="D45" s="191"/>
      <c r="E45" s="191"/>
      <c r="F45" s="191"/>
      <c r="G45" s="198"/>
      <c r="H45" s="192" t="s">
        <v>127</v>
      </c>
      <c r="I45" s="192"/>
      <c r="J45" s="198"/>
      <c r="K45" s="111"/>
      <c r="L45" s="22"/>
      <c r="M45" s="22"/>
      <c r="N45" s="62"/>
    </row>
    <row r="46" spans="1:14" ht="30.95" customHeight="1" x14ac:dyDescent="0.5">
      <c r="A46" s="18"/>
      <c r="B46" s="197" t="s">
        <v>251</v>
      </c>
      <c r="C46" s="193"/>
      <c r="D46" s="191"/>
      <c r="E46" s="191"/>
      <c r="F46" s="191"/>
      <c r="G46" s="198"/>
      <c r="H46" s="192" t="s">
        <v>128</v>
      </c>
      <c r="I46" s="192"/>
      <c r="J46" s="199"/>
      <c r="K46" s="102"/>
      <c r="L46" s="22"/>
      <c r="M46" s="22"/>
      <c r="N46" s="62"/>
    </row>
    <row r="47" spans="1:14" ht="30.95" customHeight="1" x14ac:dyDescent="0.45">
      <c r="A47" s="18"/>
      <c r="B47" s="126"/>
      <c r="C47" s="17"/>
      <c r="D47" s="17" t="s">
        <v>183</v>
      </c>
      <c r="E47" s="17"/>
      <c r="F47" s="17"/>
      <c r="G47" s="102"/>
      <c r="H47" s="20"/>
      <c r="I47" s="20"/>
      <c r="J47" s="102"/>
      <c r="K47" s="112"/>
      <c r="L47" s="22"/>
      <c r="M47" s="22"/>
      <c r="N47" s="62"/>
    </row>
    <row r="48" spans="1:14" ht="30.95" customHeight="1" x14ac:dyDescent="0.45">
      <c r="A48" s="18"/>
      <c r="B48" s="126"/>
      <c r="C48" s="17"/>
      <c r="D48" s="17"/>
      <c r="E48" s="17"/>
      <c r="F48" s="17"/>
      <c r="G48" s="102"/>
      <c r="H48" s="22"/>
      <c r="I48" s="22"/>
      <c r="J48" s="112"/>
      <c r="K48" s="112"/>
      <c r="L48" s="22"/>
      <c r="M48" s="22"/>
      <c r="N48" s="62"/>
    </row>
    <row r="49" spans="1:17" ht="30.95" customHeight="1" x14ac:dyDescent="0.45">
      <c r="A49" s="18"/>
      <c r="B49" s="126"/>
      <c r="C49" s="17"/>
      <c r="D49" s="17"/>
      <c r="E49" s="17"/>
      <c r="F49" s="17"/>
      <c r="G49" s="102"/>
      <c r="H49" s="22"/>
      <c r="I49" s="22"/>
      <c r="J49" s="112"/>
      <c r="K49" s="112"/>
      <c r="L49" s="22"/>
      <c r="M49" s="22"/>
      <c r="N49" s="62"/>
    </row>
    <row r="50" spans="1:17" ht="30.95" customHeight="1" x14ac:dyDescent="0.4">
      <c r="A50" s="14"/>
      <c r="B50" s="124"/>
      <c r="C50" s="28"/>
      <c r="D50" s="28"/>
      <c r="E50" s="28"/>
      <c r="F50" s="28"/>
      <c r="G50" s="101"/>
      <c r="H50" s="23"/>
      <c r="I50" s="23"/>
      <c r="J50" s="109"/>
      <c r="K50" s="109"/>
      <c r="L50" s="23"/>
      <c r="M50" s="23"/>
      <c r="N50" s="62"/>
    </row>
    <row r="51" spans="1:17" ht="30.95" customHeight="1" x14ac:dyDescent="0.4">
      <c r="A51" s="14"/>
      <c r="B51" s="124"/>
      <c r="C51" s="28"/>
      <c r="D51" s="28"/>
      <c r="E51" s="28"/>
      <c r="F51" s="28"/>
      <c r="G51" s="101"/>
      <c r="H51" s="23"/>
      <c r="I51" s="23"/>
      <c r="J51" s="109"/>
      <c r="K51" s="109"/>
      <c r="L51" s="23"/>
      <c r="M51" s="23"/>
      <c r="N51" s="62"/>
    </row>
    <row r="52" spans="1:17" ht="33" customHeight="1" x14ac:dyDescent="0.45">
      <c r="A52" s="30"/>
      <c r="B52" s="127"/>
      <c r="C52" s="31"/>
      <c r="D52" s="31"/>
      <c r="E52" s="31"/>
      <c r="F52" s="31"/>
      <c r="G52" s="103"/>
      <c r="H52" s="30"/>
      <c r="I52" s="30"/>
      <c r="J52" s="103"/>
      <c r="K52" s="103"/>
      <c r="L52" s="31"/>
      <c r="M52" s="31"/>
      <c r="N52" s="63"/>
    </row>
    <row r="53" spans="1:17" ht="30.95" customHeight="1" x14ac:dyDescent="0.45">
      <c r="A53" s="32"/>
      <c r="B53" s="128"/>
      <c r="C53" s="33"/>
      <c r="D53" s="33"/>
      <c r="E53" s="33"/>
      <c r="F53" s="33"/>
      <c r="G53" s="104"/>
      <c r="H53" s="32"/>
      <c r="I53" s="32"/>
      <c r="J53" s="104"/>
      <c r="K53" s="104"/>
      <c r="L53" s="33"/>
      <c r="M53" s="33"/>
      <c r="N53" s="64"/>
    </row>
    <row r="54" spans="1:17" ht="28.5" x14ac:dyDescent="0.45">
      <c r="A54" s="32"/>
      <c r="B54" s="128"/>
      <c r="C54" s="33"/>
      <c r="D54" s="33"/>
      <c r="E54" s="33"/>
      <c r="F54" s="33"/>
      <c r="G54" s="104"/>
      <c r="H54" s="32"/>
      <c r="I54" s="32"/>
      <c r="J54" s="104"/>
      <c r="K54" s="104"/>
      <c r="L54" s="33"/>
      <c r="M54" s="33"/>
      <c r="N54" s="64"/>
      <c r="O54" s="25"/>
      <c r="P54" s="25"/>
      <c r="Q54" s="25"/>
    </row>
    <row r="55" spans="1:17" ht="15.75" x14ac:dyDescent="0.25">
      <c r="O55" s="25"/>
      <c r="P55" s="25"/>
      <c r="Q55" s="25"/>
    </row>
  </sheetData>
  <sortState xmlns:xlrd2="http://schemas.microsoft.com/office/spreadsheetml/2017/richdata2" ref="A9:N37">
    <sortCondition descending="1" ref="G37"/>
  </sortState>
  <mergeCells count="6">
    <mergeCell ref="A1:N1"/>
    <mergeCell ref="A4:N4"/>
    <mergeCell ref="A6:N6"/>
    <mergeCell ref="B5:N5"/>
    <mergeCell ref="A38:F38"/>
    <mergeCell ref="A7:N7"/>
  </mergeCells>
  <pageMargins left="0.49" right="0.70866141732283472" top="0.74803149606299213" bottom="0.74803149606299213" header="0.31496062992125984" footer="0.31496062992125984"/>
  <pageSetup paperSize="5" scale="40" orientation="landscape" r:id="rId1"/>
  <rowBreaks count="1" manualBreakCount="1">
    <brk id="47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view="pageBreakPreview" topLeftCell="A8" zoomScale="60" zoomScaleNormal="100" zoomScalePageLayoutView="39" workbookViewId="0">
      <selection activeCell="B2" sqref="A2:N14"/>
    </sheetView>
  </sheetViews>
  <sheetFormatPr defaultColWidth="9.140625" defaultRowHeight="15" x14ac:dyDescent="0.25"/>
  <cols>
    <col min="1" max="1" width="6.42578125" customWidth="1"/>
    <col min="2" max="2" width="63.7109375" customWidth="1"/>
    <col min="3" max="3" width="88.28515625" customWidth="1"/>
    <col min="4" max="4" width="20.85546875" customWidth="1"/>
    <col min="5" max="5" width="37.7109375" style="120" customWidth="1"/>
    <col min="6" max="6" width="22.42578125" customWidth="1"/>
    <col min="7" max="7" width="18.140625" customWidth="1"/>
    <col min="8" max="8" width="18.28515625" customWidth="1"/>
    <col min="9" max="9" width="26.42578125" customWidth="1"/>
    <col min="10" max="10" width="22.140625" customWidth="1"/>
    <col min="11" max="11" width="18.85546875" customWidth="1"/>
    <col min="12" max="12" width="22" customWidth="1"/>
    <col min="13" max="13" width="31.28515625" customWidth="1"/>
    <col min="14" max="14" width="34.42578125" customWidth="1"/>
  </cols>
  <sheetData>
    <row r="1" spans="1:16" s="1" customFormat="1" ht="27" x14ac:dyDescent="0.5">
      <c r="E1" s="113"/>
    </row>
    <row r="2" spans="1:16" s="1" customFormat="1" ht="27" x14ac:dyDescent="0.5">
      <c r="A2" s="2"/>
      <c r="B2" s="2"/>
      <c r="C2" s="2"/>
      <c r="D2" s="2"/>
      <c r="E2" s="114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7" x14ac:dyDescent="0.5">
      <c r="A3" s="2"/>
      <c r="B3" s="2"/>
      <c r="C3" s="2"/>
      <c r="D3" s="2"/>
      <c r="E3" s="114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" x14ac:dyDescent="0.5">
      <c r="A4" s="219" t="s">
        <v>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6" s="1" customFormat="1" ht="27" x14ac:dyDescent="0.5">
      <c r="A5" s="224" t="s">
        <v>346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69"/>
    </row>
    <row r="6" spans="1:16" s="1" customFormat="1" ht="27" x14ac:dyDescent="0.5">
      <c r="A6" s="219" t="s">
        <v>217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3"/>
      <c r="P6" s="3"/>
    </row>
    <row r="7" spans="1:16" s="1" customFormat="1" ht="27" x14ac:dyDescent="0.5">
      <c r="A7" s="4"/>
      <c r="B7" s="4"/>
      <c r="C7" s="4"/>
      <c r="D7" s="4"/>
      <c r="E7" s="115"/>
      <c r="F7" s="4"/>
      <c r="G7" s="4"/>
      <c r="H7" s="4"/>
      <c r="I7" s="4"/>
      <c r="J7" s="4"/>
      <c r="K7" s="4"/>
      <c r="L7" s="4"/>
      <c r="M7" s="4"/>
      <c r="N7" s="4"/>
    </row>
    <row r="8" spans="1:16" s="4" customFormat="1" ht="67.5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245</v>
      </c>
      <c r="G8" s="7" t="s">
        <v>249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45" customHeight="1" x14ac:dyDescent="0.45">
      <c r="A9" s="9">
        <v>1</v>
      </c>
      <c r="B9" s="10" t="s">
        <v>45</v>
      </c>
      <c r="C9" s="11" t="s">
        <v>42</v>
      </c>
      <c r="D9" s="11" t="s">
        <v>46</v>
      </c>
      <c r="E9" s="27" t="s">
        <v>219</v>
      </c>
      <c r="F9" s="11" t="s">
        <v>246</v>
      </c>
      <c r="G9" s="80">
        <v>50000</v>
      </c>
      <c r="H9" s="34">
        <v>1854</v>
      </c>
      <c r="I9" s="34">
        <v>25</v>
      </c>
      <c r="J9" s="34">
        <v>1435</v>
      </c>
      <c r="K9" s="34">
        <v>1520</v>
      </c>
      <c r="L9" s="34">
        <v>4860</v>
      </c>
      <c r="M9" s="34">
        <f>+H9+I9+J9+K9+L9</f>
        <v>9694</v>
      </c>
      <c r="N9" s="82">
        <f>+G9-M9</f>
        <v>40306</v>
      </c>
    </row>
    <row r="10" spans="1:16" s="8" customFormat="1" ht="45" customHeight="1" x14ac:dyDescent="0.45">
      <c r="A10" s="9">
        <v>2</v>
      </c>
      <c r="B10" s="11" t="s">
        <v>221</v>
      </c>
      <c r="C10" s="11" t="s">
        <v>285</v>
      </c>
      <c r="D10" s="11" t="s">
        <v>222</v>
      </c>
      <c r="E10" s="27" t="s">
        <v>219</v>
      </c>
      <c r="F10" s="11" t="s">
        <v>247</v>
      </c>
      <c r="G10" s="34">
        <v>25665.41</v>
      </c>
      <c r="H10" s="34">
        <v>0</v>
      </c>
      <c r="I10" s="34">
        <v>25</v>
      </c>
      <c r="J10" s="34">
        <v>736.6</v>
      </c>
      <c r="K10" s="34">
        <v>780.23</v>
      </c>
      <c r="L10" s="34">
        <v>0</v>
      </c>
      <c r="M10" s="34">
        <f>+H10+I10+J10+K10+L10</f>
        <v>1541.83</v>
      </c>
      <c r="N10" s="82">
        <f>+G10-M10</f>
        <v>24123.58</v>
      </c>
    </row>
    <row r="11" spans="1:16" s="8" customFormat="1" ht="45" customHeight="1" x14ac:dyDescent="0.45">
      <c r="A11" s="9">
        <v>3</v>
      </c>
      <c r="B11" s="10" t="s">
        <v>150</v>
      </c>
      <c r="C11" s="11" t="s">
        <v>285</v>
      </c>
      <c r="D11" s="11" t="s">
        <v>136</v>
      </c>
      <c r="E11" s="27" t="s">
        <v>219</v>
      </c>
      <c r="F11" s="11" t="s">
        <v>246</v>
      </c>
      <c r="G11" s="34">
        <v>13200</v>
      </c>
      <c r="H11" s="34">
        <v>0</v>
      </c>
      <c r="I11" s="34">
        <v>25</v>
      </c>
      <c r="J11" s="34">
        <v>378.84</v>
      </c>
      <c r="K11" s="34">
        <v>401.28</v>
      </c>
      <c r="L11" s="34">
        <v>0</v>
      </c>
      <c r="M11" s="34">
        <f>+H11+I11+J11+K11+L11</f>
        <v>805.11999999999989</v>
      </c>
      <c r="N11" s="82">
        <f>+G11-M11</f>
        <v>12394.880000000001</v>
      </c>
    </row>
    <row r="12" spans="1:16" s="8" customFormat="1" ht="45" customHeight="1" x14ac:dyDescent="0.45">
      <c r="A12" s="9">
        <v>4</v>
      </c>
      <c r="B12" s="13" t="s">
        <v>218</v>
      </c>
      <c r="C12" s="11" t="s">
        <v>285</v>
      </c>
      <c r="D12" s="13" t="s">
        <v>136</v>
      </c>
      <c r="E12" s="27" t="s">
        <v>219</v>
      </c>
      <c r="F12" s="11" t="s">
        <v>246</v>
      </c>
      <c r="G12" s="34">
        <v>10000</v>
      </c>
      <c r="H12" s="34">
        <v>0</v>
      </c>
      <c r="I12" s="34">
        <v>25</v>
      </c>
      <c r="J12" s="34">
        <v>287</v>
      </c>
      <c r="K12" s="34">
        <v>304</v>
      </c>
      <c r="L12" s="34">
        <v>0</v>
      </c>
      <c r="M12" s="34">
        <f>+H12+I12+J12+K12+L12</f>
        <v>616</v>
      </c>
      <c r="N12" s="82">
        <f>+G12-M12</f>
        <v>9384</v>
      </c>
    </row>
    <row r="13" spans="1:16" s="4" customFormat="1" ht="45" customHeight="1" x14ac:dyDescent="0.45">
      <c r="A13" s="9">
        <v>5</v>
      </c>
      <c r="B13" s="13" t="s">
        <v>220</v>
      </c>
      <c r="C13" s="11" t="s">
        <v>285</v>
      </c>
      <c r="D13" s="13" t="s">
        <v>136</v>
      </c>
      <c r="E13" s="27" t="s">
        <v>219</v>
      </c>
      <c r="F13" s="11" t="s">
        <v>246</v>
      </c>
      <c r="G13" s="34">
        <v>10000</v>
      </c>
      <c r="H13" s="34">
        <v>0</v>
      </c>
      <c r="I13" s="34">
        <v>25</v>
      </c>
      <c r="J13" s="34">
        <v>287</v>
      </c>
      <c r="K13" s="34">
        <v>304</v>
      </c>
      <c r="L13" s="34">
        <v>0</v>
      </c>
      <c r="M13" s="34">
        <f>+H13+I13+J13+K13+L13</f>
        <v>616</v>
      </c>
      <c r="N13" s="82">
        <f>+G13-M13</f>
        <v>9384</v>
      </c>
    </row>
    <row r="14" spans="1:16" ht="45" customHeight="1" x14ac:dyDescent="0.45">
      <c r="A14" s="216" t="s">
        <v>250</v>
      </c>
      <c r="B14" s="217"/>
      <c r="C14" s="217"/>
      <c r="D14" s="217"/>
      <c r="E14" s="217"/>
      <c r="F14" s="218"/>
      <c r="G14" s="15">
        <f t="shared" ref="G14:N14" si="0">SUM(G9:G13)</f>
        <v>108865.41</v>
      </c>
      <c r="H14" s="16">
        <f t="shared" si="0"/>
        <v>1854</v>
      </c>
      <c r="I14" s="16">
        <f t="shared" si="0"/>
        <v>125</v>
      </c>
      <c r="J14" s="16">
        <f t="shared" si="0"/>
        <v>3124.44</v>
      </c>
      <c r="K14" s="16">
        <f t="shared" si="0"/>
        <v>3309.51</v>
      </c>
      <c r="L14" s="16">
        <f t="shared" si="0"/>
        <v>4860</v>
      </c>
      <c r="M14" s="16">
        <f t="shared" si="0"/>
        <v>13272.95</v>
      </c>
      <c r="N14" s="16">
        <f t="shared" si="0"/>
        <v>95592.46</v>
      </c>
    </row>
    <row r="15" spans="1:16" ht="45" customHeight="1" x14ac:dyDescent="0.4">
      <c r="A15" s="14"/>
      <c r="B15" s="28"/>
      <c r="C15" s="28"/>
      <c r="D15" s="28"/>
      <c r="E15" s="116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0.95" customHeight="1" x14ac:dyDescent="0.4">
      <c r="A16" s="14"/>
      <c r="B16" s="28"/>
      <c r="C16" s="28"/>
      <c r="D16" s="28"/>
      <c r="E16" s="116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0.95" customHeight="1" x14ac:dyDescent="0.4">
      <c r="A17" s="14"/>
      <c r="B17" s="28"/>
      <c r="C17" s="28"/>
      <c r="D17" s="28"/>
      <c r="E17" s="116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0.95" customHeight="1" x14ac:dyDescent="0.4">
      <c r="A18" s="14"/>
      <c r="B18" s="28"/>
      <c r="C18" s="28"/>
      <c r="D18" s="28"/>
      <c r="E18" s="116"/>
      <c r="F18" s="28"/>
      <c r="G18" s="29"/>
      <c r="H18" s="23"/>
      <c r="I18" s="23"/>
      <c r="J18" s="23"/>
      <c r="K18" s="23"/>
      <c r="L18" s="23"/>
      <c r="M18" s="23"/>
      <c r="N18" s="23"/>
    </row>
    <row r="19" spans="1:16" ht="30.95" customHeight="1" x14ac:dyDescent="0.4">
      <c r="A19" s="14"/>
      <c r="B19" s="28"/>
      <c r="C19" s="28"/>
      <c r="D19" s="28"/>
      <c r="E19" s="116"/>
      <c r="F19" s="28"/>
      <c r="G19" s="29"/>
      <c r="H19" s="23"/>
      <c r="I19" s="23"/>
      <c r="J19" s="23"/>
      <c r="K19" s="23"/>
      <c r="L19" s="23"/>
      <c r="M19" s="23"/>
      <c r="N19" s="78"/>
    </row>
    <row r="20" spans="1:16" ht="30.95" customHeight="1" x14ac:dyDescent="0.4">
      <c r="A20" s="14"/>
      <c r="B20" s="28"/>
      <c r="C20" s="28"/>
      <c r="D20" s="28"/>
      <c r="E20" s="116"/>
      <c r="F20" s="28"/>
      <c r="G20" s="29"/>
      <c r="H20" s="23"/>
      <c r="I20" s="23"/>
      <c r="J20" s="23"/>
      <c r="K20" s="23"/>
      <c r="L20" s="23"/>
      <c r="M20" s="23"/>
      <c r="N20" s="23"/>
    </row>
    <row r="21" spans="1:16" ht="30.95" customHeight="1" x14ac:dyDescent="0.45">
      <c r="A21" s="18"/>
      <c r="B21" s="19"/>
      <c r="C21" s="17"/>
      <c r="D21" s="17"/>
      <c r="E21" s="117"/>
      <c r="F21" s="17"/>
      <c r="G21" s="20"/>
      <c r="H21" s="21"/>
      <c r="I21" s="21"/>
      <c r="J21" s="21"/>
      <c r="K21" s="22"/>
      <c r="L21" s="22"/>
      <c r="M21" s="22"/>
      <c r="N21" s="23"/>
    </row>
    <row r="22" spans="1:16" ht="30.95" customHeight="1" x14ac:dyDescent="0.5">
      <c r="A22" s="18"/>
      <c r="B22" s="191" t="s">
        <v>295</v>
      </c>
      <c r="C22" s="191"/>
      <c r="D22" s="191"/>
      <c r="E22" s="200"/>
      <c r="F22" s="191"/>
      <c r="G22" s="192"/>
      <c r="H22" s="192" t="s">
        <v>127</v>
      </c>
      <c r="I22" s="192"/>
      <c r="J22" s="192"/>
      <c r="K22" s="24"/>
      <c r="L22" s="22"/>
      <c r="M22" s="22"/>
      <c r="N22" s="23"/>
    </row>
    <row r="23" spans="1:16" ht="30.95" customHeight="1" x14ac:dyDescent="0.5">
      <c r="A23" s="18"/>
      <c r="B23" s="191" t="s">
        <v>296</v>
      </c>
      <c r="C23" s="191"/>
      <c r="D23" s="191"/>
      <c r="E23" s="200"/>
      <c r="F23" s="191"/>
      <c r="G23" s="192"/>
      <c r="H23" s="192" t="s">
        <v>128</v>
      </c>
      <c r="I23" s="192"/>
      <c r="J23" s="193"/>
      <c r="K23" s="20"/>
      <c r="L23" s="22"/>
      <c r="M23" s="22"/>
      <c r="N23" s="23"/>
    </row>
    <row r="24" spans="1:16" ht="30.95" customHeight="1" x14ac:dyDescent="0.45">
      <c r="A24" s="18"/>
      <c r="B24" s="17"/>
      <c r="C24" s="17"/>
      <c r="D24" s="17"/>
      <c r="E24" s="117"/>
      <c r="F24" s="17"/>
      <c r="G24" s="20"/>
      <c r="H24" s="20"/>
      <c r="I24" s="20"/>
      <c r="J24" s="20"/>
      <c r="K24" s="22"/>
      <c r="L24" s="22"/>
      <c r="M24" s="22"/>
      <c r="N24" s="23"/>
    </row>
    <row r="25" spans="1:16" ht="30.95" customHeight="1" x14ac:dyDescent="0.45">
      <c r="A25" s="18"/>
      <c r="B25" s="17"/>
      <c r="C25" s="17"/>
      <c r="D25" s="17"/>
      <c r="E25" s="117"/>
      <c r="F25" s="17"/>
      <c r="G25" s="20"/>
      <c r="H25" s="22"/>
      <c r="I25" s="22"/>
      <c r="J25" s="22"/>
      <c r="K25" s="22"/>
      <c r="L25" s="22"/>
      <c r="M25" s="22"/>
      <c r="N25" s="23"/>
    </row>
    <row r="26" spans="1:16" ht="30.95" customHeight="1" x14ac:dyDescent="0.45">
      <c r="A26" s="18"/>
      <c r="B26" s="17"/>
      <c r="C26" s="17"/>
      <c r="D26" s="17"/>
      <c r="E26" s="117"/>
      <c r="F26" s="17"/>
      <c r="G26" s="20"/>
      <c r="H26" s="22"/>
      <c r="I26" s="22"/>
      <c r="J26" s="22"/>
      <c r="K26" s="22"/>
      <c r="L26" s="22"/>
      <c r="M26" s="22"/>
      <c r="N26" s="23"/>
    </row>
    <row r="27" spans="1:16" ht="30.95" customHeight="1" x14ac:dyDescent="0.4">
      <c r="A27" s="14"/>
      <c r="B27" s="28"/>
      <c r="C27" s="28"/>
      <c r="D27" s="28"/>
      <c r="E27" s="116"/>
      <c r="F27" s="28"/>
      <c r="G27" s="29"/>
      <c r="H27" s="23"/>
      <c r="I27" s="23"/>
      <c r="J27" s="23"/>
      <c r="K27" s="23"/>
      <c r="L27" s="23"/>
      <c r="M27" s="23"/>
      <c r="N27" s="23"/>
    </row>
    <row r="28" spans="1:16" ht="33" customHeight="1" x14ac:dyDescent="0.4">
      <c r="A28" s="14"/>
      <c r="B28" s="28"/>
      <c r="C28" s="28"/>
      <c r="D28" s="28"/>
      <c r="E28" s="116"/>
      <c r="F28" s="28"/>
      <c r="G28" s="29"/>
      <c r="H28" s="23"/>
      <c r="I28" s="23"/>
      <c r="J28" s="23"/>
      <c r="K28" s="23"/>
      <c r="L28" s="23"/>
      <c r="M28" s="23"/>
      <c r="N28" s="23"/>
    </row>
    <row r="29" spans="1:16" ht="30.95" customHeight="1" x14ac:dyDescent="0.45">
      <c r="A29" s="30"/>
      <c r="B29" s="31"/>
      <c r="C29" s="31"/>
      <c r="D29" s="31"/>
      <c r="E29" s="118"/>
      <c r="F29" s="31"/>
      <c r="G29" s="30"/>
      <c r="H29" s="30"/>
      <c r="I29" s="30"/>
      <c r="J29" s="30"/>
      <c r="K29" s="30"/>
      <c r="L29" s="31"/>
      <c r="M29" s="31"/>
      <c r="N29" s="31"/>
    </row>
    <row r="30" spans="1:16" ht="28.5" x14ac:dyDescent="0.45">
      <c r="A30" s="32"/>
      <c r="B30" s="33"/>
      <c r="C30" s="33"/>
      <c r="D30" s="33"/>
      <c r="E30" s="119"/>
      <c r="F30" s="33"/>
      <c r="G30" s="32"/>
      <c r="H30" s="32"/>
      <c r="I30" s="32"/>
      <c r="J30" s="32"/>
      <c r="K30" s="32"/>
      <c r="L30" s="33"/>
      <c r="M30" s="33"/>
      <c r="N30" s="33"/>
      <c r="O30" s="25"/>
      <c r="P30" s="25"/>
    </row>
    <row r="31" spans="1:16" ht="28.5" x14ac:dyDescent="0.45">
      <c r="A31" s="32"/>
      <c r="B31" s="33"/>
      <c r="C31" s="33"/>
      <c r="D31" s="33"/>
      <c r="E31" s="119"/>
      <c r="F31" s="33"/>
      <c r="G31" s="32"/>
      <c r="H31" s="32"/>
      <c r="I31" s="32"/>
      <c r="J31" s="32"/>
      <c r="K31" s="32"/>
      <c r="L31" s="33"/>
      <c r="M31" s="33"/>
      <c r="N31" s="33"/>
      <c r="O31" s="25"/>
      <c r="P31" s="25"/>
    </row>
  </sheetData>
  <sortState xmlns:xlrd2="http://schemas.microsoft.com/office/spreadsheetml/2017/richdata2" ref="A9:N13">
    <sortCondition descending="1" ref="G13"/>
  </sortState>
  <mergeCells count="4">
    <mergeCell ref="A4:N4"/>
    <mergeCell ref="A6:N6"/>
    <mergeCell ref="A14:F14"/>
    <mergeCell ref="A5:N5"/>
  </mergeCells>
  <pageMargins left="0.23622047244094491" right="0.23622047244094491" top="0.74803149606299213" bottom="0.74803149606299213" header="0.51181102362204722" footer="0.51181102362204722"/>
  <pageSetup paperSize="5"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8"/>
  <sheetViews>
    <sheetView topLeftCell="A19" zoomScale="60" zoomScaleNormal="60" zoomScaleSheetLayoutView="39" zoomScalePageLayoutView="39" workbookViewId="0">
      <selection activeCell="D36" sqref="D36"/>
    </sheetView>
  </sheetViews>
  <sheetFormatPr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213" t="s">
        <v>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6" s="1" customFormat="1" ht="27" x14ac:dyDescent="0.5">
      <c r="A4" s="221" t="s">
        <v>347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6" s="1" customFormat="1" ht="27" x14ac:dyDescent="0.5">
      <c r="A5" s="213" t="s">
        <v>223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245</v>
      </c>
      <c r="G7" s="7" t="s">
        <v>249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236</v>
      </c>
      <c r="C8" s="13" t="s">
        <v>225</v>
      </c>
      <c r="D8" s="13" t="s">
        <v>225</v>
      </c>
      <c r="E8" s="13" t="s">
        <v>226</v>
      </c>
      <c r="F8" s="13" t="s">
        <v>246</v>
      </c>
      <c r="G8" s="34">
        <v>40000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2">
        <f>+G8</f>
        <v>40000</v>
      </c>
    </row>
    <row r="9" spans="1:16" s="4" customFormat="1" ht="27" customHeight="1" x14ac:dyDescent="0.45">
      <c r="A9" s="9">
        <v>2</v>
      </c>
      <c r="B9" s="13" t="s">
        <v>229</v>
      </c>
      <c r="C9" s="13" t="s">
        <v>225</v>
      </c>
      <c r="D9" s="13" t="s">
        <v>225</v>
      </c>
      <c r="E9" s="13" t="s">
        <v>226</v>
      </c>
      <c r="F9" s="13" t="s">
        <v>246</v>
      </c>
      <c r="G9" s="34">
        <v>28000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2">
        <v>28000</v>
      </c>
    </row>
    <row r="10" spans="1:16" s="4" customFormat="1" ht="26.25" customHeight="1" x14ac:dyDescent="0.45">
      <c r="A10" s="9">
        <v>3</v>
      </c>
      <c r="B10" s="13" t="s">
        <v>230</v>
      </c>
      <c r="C10" s="13" t="s">
        <v>225</v>
      </c>
      <c r="D10" s="13" t="s">
        <v>225</v>
      </c>
      <c r="E10" s="13" t="s">
        <v>226</v>
      </c>
      <c r="F10" s="13" t="s">
        <v>246</v>
      </c>
      <c r="G10" s="34">
        <v>28000</v>
      </c>
      <c r="H10" s="140">
        <v>0</v>
      </c>
      <c r="I10" s="140">
        <v>0</v>
      </c>
      <c r="J10" s="140">
        <v>0</v>
      </c>
      <c r="K10" s="140">
        <v>0</v>
      </c>
      <c r="L10" s="140">
        <v>0</v>
      </c>
      <c r="M10" s="142">
        <v>28000</v>
      </c>
    </row>
    <row r="11" spans="1:16" s="4" customFormat="1" ht="26.25" customHeight="1" x14ac:dyDescent="0.45">
      <c r="A11" s="9">
        <v>4</v>
      </c>
      <c r="B11" s="13" t="s">
        <v>232</v>
      </c>
      <c r="C11" s="13" t="s">
        <v>225</v>
      </c>
      <c r="D11" s="13" t="s">
        <v>225</v>
      </c>
      <c r="E11" s="13" t="s">
        <v>226</v>
      </c>
      <c r="F11" s="13" t="s">
        <v>246</v>
      </c>
      <c r="G11" s="34">
        <v>28000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2">
        <v>28000</v>
      </c>
    </row>
    <row r="12" spans="1:16" s="4" customFormat="1" ht="26.25" customHeight="1" x14ac:dyDescent="0.45">
      <c r="A12" s="9">
        <v>5</v>
      </c>
      <c r="B12" s="13" t="s">
        <v>233</v>
      </c>
      <c r="C12" s="13" t="s">
        <v>225</v>
      </c>
      <c r="D12" s="13" t="s">
        <v>225</v>
      </c>
      <c r="E12" s="13" t="s">
        <v>226</v>
      </c>
      <c r="F12" s="13" t="s">
        <v>246</v>
      </c>
      <c r="G12" s="34">
        <v>28000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2">
        <v>28000</v>
      </c>
    </row>
    <row r="13" spans="1:16" s="4" customFormat="1" ht="23.25" customHeight="1" x14ac:dyDescent="0.45">
      <c r="A13" s="9">
        <v>6</v>
      </c>
      <c r="B13" s="13" t="s">
        <v>258</v>
      </c>
      <c r="C13" s="13" t="s">
        <v>225</v>
      </c>
      <c r="D13" s="13" t="s">
        <v>225</v>
      </c>
      <c r="E13" s="13" t="s">
        <v>226</v>
      </c>
      <c r="F13" s="13" t="s">
        <v>246</v>
      </c>
      <c r="G13" s="34">
        <v>15000</v>
      </c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2">
        <f>+G13</f>
        <v>15000</v>
      </c>
    </row>
    <row r="14" spans="1:16" s="4" customFormat="1" ht="25.5" customHeight="1" x14ac:dyDescent="0.45">
      <c r="A14" s="9">
        <v>7</v>
      </c>
      <c r="B14" s="13" t="s">
        <v>224</v>
      </c>
      <c r="C14" s="13" t="s">
        <v>225</v>
      </c>
      <c r="D14" s="13" t="s">
        <v>225</v>
      </c>
      <c r="E14" s="13" t="s">
        <v>226</v>
      </c>
      <c r="F14" s="13" t="s">
        <v>246</v>
      </c>
      <c r="G14" s="34">
        <v>13000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1">
        <f>+G14</f>
        <v>13000</v>
      </c>
    </row>
    <row r="15" spans="1:16" s="4" customFormat="1" ht="27.75" customHeight="1" x14ac:dyDescent="0.45">
      <c r="A15" s="9">
        <v>8</v>
      </c>
      <c r="B15" s="13" t="s">
        <v>227</v>
      </c>
      <c r="C15" s="13" t="s">
        <v>225</v>
      </c>
      <c r="D15" s="13" t="s">
        <v>225</v>
      </c>
      <c r="E15" s="13" t="s">
        <v>226</v>
      </c>
      <c r="F15" s="13" t="s">
        <v>246</v>
      </c>
      <c r="G15" s="34">
        <v>13000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1">
        <f>+G15</f>
        <v>13000</v>
      </c>
    </row>
    <row r="16" spans="1:16" s="4" customFormat="1" ht="24.75" customHeight="1" x14ac:dyDescent="0.45">
      <c r="A16" s="9">
        <v>9</v>
      </c>
      <c r="B16" s="13" t="s">
        <v>228</v>
      </c>
      <c r="C16" s="13" t="s">
        <v>225</v>
      </c>
      <c r="D16" s="13" t="s">
        <v>225</v>
      </c>
      <c r="E16" s="13" t="s">
        <v>226</v>
      </c>
      <c r="F16" s="13" t="s">
        <v>246</v>
      </c>
      <c r="G16" s="34">
        <v>13000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1">
        <v>13000</v>
      </c>
    </row>
    <row r="17" spans="1:13" s="4" customFormat="1" ht="27" customHeight="1" x14ac:dyDescent="0.45">
      <c r="A17" s="9">
        <v>10</v>
      </c>
      <c r="B17" s="13" t="s">
        <v>301</v>
      </c>
      <c r="C17" s="13" t="s">
        <v>225</v>
      </c>
      <c r="D17" s="13" t="s">
        <v>225</v>
      </c>
      <c r="E17" s="13" t="s">
        <v>226</v>
      </c>
      <c r="F17" s="13" t="s">
        <v>246</v>
      </c>
      <c r="G17" s="34">
        <v>13000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1">
        <v>13000</v>
      </c>
    </row>
    <row r="18" spans="1:13" s="4" customFormat="1" ht="22.5" customHeight="1" x14ac:dyDescent="0.45">
      <c r="A18" s="9">
        <v>11</v>
      </c>
      <c r="B18" s="13" t="s">
        <v>302</v>
      </c>
      <c r="C18" s="13" t="s">
        <v>225</v>
      </c>
      <c r="D18" s="13" t="s">
        <v>225</v>
      </c>
      <c r="E18" s="13" t="s">
        <v>226</v>
      </c>
      <c r="F18" s="13" t="s">
        <v>246</v>
      </c>
      <c r="G18" s="34">
        <v>13000</v>
      </c>
      <c r="H18" s="140">
        <v>0</v>
      </c>
      <c r="I18" s="140">
        <v>0</v>
      </c>
      <c r="J18" s="140">
        <v>0</v>
      </c>
      <c r="K18" s="140">
        <v>0</v>
      </c>
      <c r="L18" s="140">
        <v>0</v>
      </c>
      <c r="M18" s="141">
        <v>13000</v>
      </c>
    </row>
    <row r="19" spans="1:13" s="4" customFormat="1" ht="27" customHeight="1" x14ac:dyDescent="0.45">
      <c r="A19" s="9">
        <v>12</v>
      </c>
      <c r="B19" s="13" t="s">
        <v>231</v>
      </c>
      <c r="C19" s="13" t="s">
        <v>225</v>
      </c>
      <c r="D19" s="13" t="s">
        <v>225</v>
      </c>
      <c r="E19" s="13" t="s">
        <v>226</v>
      </c>
      <c r="F19" s="13" t="s">
        <v>246</v>
      </c>
      <c r="G19" s="34">
        <v>13000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2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234</v>
      </c>
      <c r="C20" s="13" t="s">
        <v>225</v>
      </c>
      <c r="D20" s="13" t="s">
        <v>225</v>
      </c>
      <c r="E20" s="13" t="s">
        <v>226</v>
      </c>
      <c r="F20" s="13" t="s">
        <v>246</v>
      </c>
      <c r="G20" s="34">
        <v>13000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2">
        <f t="shared" si="0"/>
        <v>13000</v>
      </c>
    </row>
    <row r="21" spans="1:13" s="4" customFormat="1" ht="30.75" customHeight="1" x14ac:dyDescent="0.45">
      <c r="A21" s="9">
        <v>14</v>
      </c>
      <c r="B21" s="13" t="s">
        <v>235</v>
      </c>
      <c r="C21" s="13" t="s">
        <v>225</v>
      </c>
      <c r="D21" s="13" t="s">
        <v>225</v>
      </c>
      <c r="E21" s="13" t="s">
        <v>226</v>
      </c>
      <c r="F21" s="13" t="s">
        <v>246</v>
      </c>
      <c r="G21" s="34">
        <v>13000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2">
        <f t="shared" si="0"/>
        <v>13000</v>
      </c>
    </row>
    <row r="22" spans="1:13" s="4" customFormat="1" ht="21" customHeight="1" x14ac:dyDescent="0.45">
      <c r="A22" s="9">
        <v>15</v>
      </c>
      <c r="B22" s="13" t="s">
        <v>237</v>
      </c>
      <c r="C22" s="13" t="s">
        <v>225</v>
      </c>
      <c r="D22" s="13" t="s">
        <v>225</v>
      </c>
      <c r="E22" s="13" t="s">
        <v>226</v>
      </c>
      <c r="F22" s="13" t="s">
        <v>246</v>
      </c>
      <c r="G22" s="34">
        <v>13000</v>
      </c>
      <c r="H22" s="140">
        <v>0</v>
      </c>
      <c r="I22" s="140">
        <v>0</v>
      </c>
      <c r="J22" s="140">
        <v>0</v>
      </c>
      <c r="K22" s="140">
        <v>0</v>
      </c>
      <c r="L22" s="140">
        <v>0</v>
      </c>
      <c r="M22" s="142">
        <f t="shared" si="0"/>
        <v>13000</v>
      </c>
    </row>
    <row r="23" spans="1:13" s="4" customFormat="1" ht="30" customHeight="1" x14ac:dyDescent="0.45">
      <c r="A23" s="9">
        <v>16</v>
      </c>
      <c r="B23" s="13" t="s">
        <v>238</v>
      </c>
      <c r="C23" s="13" t="s">
        <v>225</v>
      </c>
      <c r="D23" s="13" t="s">
        <v>225</v>
      </c>
      <c r="E23" s="13" t="s">
        <v>226</v>
      </c>
      <c r="F23" s="13" t="s">
        <v>246</v>
      </c>
      <c r="G23" s="34">
        <v>13000</v>
      </c>
      <c r="H23" s="140">
        <v>0</v>
      </c>
      <c r="I23" s="140">
        <v>0</v>
      </c>
      <c r="J23" s="140">
        <v>0</v>
      </c>
      <c r="K23" s="140">
        <v>0</v>
      </c>
      <c r="L23" s="140">
        <v>0</v>
      </c>
      <c r="M23" s="142">
        <f t="shared" si="0"/>
        <v>13000</v>
      </c>
    </row>
    <row r="24" spans="1:13" s="4" customFormat="1" ht="22.5" customHeight="1" x14ac:dyDescent="0.45">
      <c r="A24" s="9">
        <v>17</v>
      </c>
      <c r="B24" s="13" t="s">
        <v>239</v>
      </c>
      <c r="C24" s="13" t="s">
        <v>225</v>
      </c>
      <c r="D24" s="13" t="s">
        <v>225</v>
      </c>
      <c r="E24" s="13" t="s">
        <v>226</v>
      </c>
      <c r="F24" s="13" t="s">
        <v>246</v>
      </c>
      <c r="G24" s="34">
        <v>13000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2">
        <f t="shared" si="0"/>
        <v>13000</v>
      </c>
    </row>
    <row r="26" spans="1:13" ht="22.5" customHeight="1" x14ac:dyDescent="0.45">
      <c r="A26" s="216" t="s">
        <v>250</v>
      </c>
      <c r="B26" s="217"/>
      <c r="C26" s="217"/>
      <c r="D26" s="217"/>
      <c r="E26" s="217"/>
      <c r="F26" s="218"/>
      <c r="G26" s="15">
        <f t="shared" ref="G26:M26" si="1">SUM(G8:G24)</f>
        <v>310000</v>
      </c>
      <c r="H26" s="15">
        <f t="shared" si="1"/>
        <v>0</v>
      </c>
      <c r="I26" s="15">
        <f t="shared" si="1"/>
        <v>0</v>
      </c>
      <c r="J26" s="15">
        <f t="shared" si="1"/>
        <v>0</v>
      </c>
      <c r="K26" s="15">
        <f t="shared" si="1"/>
        <v>0</v>
      </c>
      <c r="L26" s="15">
        <f t="shared" si="1"/>
        <v>0</v>
      </c>
      <c r="M26" s="15">
        <f t="shared" si="1"/>
        <v>310000</v>
      </c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x14ac:dyDescent="0.4">
      <c r="A28" s="14"/>
      <c r="D28" s="28"/>
      <c r="E28" s="28"/>
      <c r="F28" s="28"/>
      <c r="G28" s="29"/>
      <c r="H28" s="23"/>
      <c r="I28" s="23"/>
      <c r="J28" s="23"/>
      <c r="K28" s="23"/>
      <c r="L28" s="23"/>
      <c r="M28" s="23"/>
    </row>
    <row r="29" spans="1:13" ht="30.95" customHeight="1" thickBot="1" x14ac:dyDescent="0.5">
      <c r="A29" s="14"/>
      <c r="B29" s="50"/>
      <c r="C29" s="17"/>
      <c r="D29" s="28"/>
      <c r="E29" s="28"/>
      <c r="F29" s="23"/>
      <c r="G29" s="50"/>
      <c r="H29" s="50"/>
      <c r="I29" s="50"/>
    </row>
    <row r="30" spans="1:13" ht="30.95" customHeight="1" x14ac:dyDescent="0.5">
      <c r="A30" s="14"/>
      <c r="B30" s="180" t="s">
        <v>126</v>
      </c>
      <c r="C30" s="191"/>
      <c r="D30" s="191"/>
      <c r="E30" s="191"/>
      <c r="F30" s="194"/>
      <c r="G30" s="192" t="s">
        <v>293</v>
      </c>
      <c r="H30" s="192"/>
      <c r="I30" s="193"/>
    </row>
    <row r="31" spans="1:13" ht="30.95" customHeight="1" x14ac:dyDescent="0.5">
      <c r="A31" s="14"/>
      <c r="B31" s="180" t="s">
        <v>251</v>
      </c>
      <c r="C31" s="191"/>
      <c r="D31" s="191"/>
      <c r="E31" s="191"/>
      <c r="F31" s="194"/>
      <c r="G31" s="192" t="s">
        <v>294</v>
      </c>
      <c r="H31" s="193"/>
      <c r="I31" s="192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H32" s="20"/>
      <c r="I32" s="20"/>
      <c r="J32" s="22"/>
      <c r="K32" s="52"/>
      <c r="L32" s="52"/>
      <c r="M32" s="55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H33" s="35"/>
      <c r="I33" s="35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K34" s="22"/>
      <c r="L34" s="22"/>
      <c r="M34" s="23"/>
    </row>
    <row r="35" spans="1:16" ht="30.95" customHeight="1" x14ac:dyDescent="0.45">
      <c r="A35" s="18"/>
      <c r="B35" s="17"/>
      <c r="C35" s="17"/>
      <c r="D35" s="17"/>
      <c r="E35" s="17"/>
      <c r="F35" s="17"/>
      <c r="G35" s="20"/>
      <c r="H35" s="20"/>
      <c r="I35" s="20"/>
      <c r="J35" s="22"/>
      <c r="K35" s="22"/>
      <c r="L35" s="22"/>
      <c r="M35" s="23"/>
    </row>
    <row r="36" spans="1:16" ht="30.95" customHeight="1" x14ac:dyDescent="0.45">
      <c r="A36" s="30"/>
      <c r="B36" s="31"/>
      <c r="C36" s="31"/>
      <c r="D36" s="31"/>
      <c r="E36" s="31"/>
      <c r="F36" s="31"/>
      <c r="G36" s="30"/>
      <c r="H36" s="30"/>
      <c r="I36" s="30"/>
      <c r="J36" s="30"/>
      <c r="K36" s="31"/>
      <c r="L36" s="31"/>
      <c r="M36" s="31"/>
    </row>
    <row r="37" spans="1:16" ht="28.5" x14ac:dyDescent="0.45">
      <c r="A37" s="32"/>
      <c r="B37" s="33"/>
      <c r="C37" s="33"/>
      <c r="D37" s="33"/>
      <c r="E37" s="33"/>
      <c r="F37" s="33"/>
      <c r="G37" s="32"/>
      <c r="H37" s="32"/>
      <c r="I37" s="32"/>
      <c r="J37" s="32"/>
      <c r="K37" s="33"/>
      <c r="L37" s="33"/>
      <c r="M37" s="33"/>
      <c r="N37" s="25"/>
      <c r="O37" s="25"/>
      <c r="P37" s="25"/>
    </row>
    <row r="38" spans="1:16" ht="28.5" x14ac:dyDescent="0.45">
      <c r="A38" s="32"/>
      <c r="B38" s="33"/>
      <c r="C38" s="33"/>
      <c r="D38" s="33"/>
      <c r="E38" s="33"/>
      <c r="F38" s="33"/>
      <c r="G38" s="32"/>
      <c r="H38" s="32"/>
      <c r="I38" s="32"/>
      <c r="J38" s="32"/>
      <c r="K38" s="33"/>
      <c r="L38" s="33"/>
      <c r="M38" s="33"/>
      <c r="N38" s="25"/>
      <c r="O38" s="25"/>
      <c r="P38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6:F26"/>
    <mergeCell ref="A4:M4"/>
    <mergeCell ref="A1:M1"/>
  </mergeCells>
  <pageMargins left="0.23611111111111099" right="0.23611111111111099" top="0.74791666666666701" bottom="0.74791666666666701" header="0.51180555555555496" footer="0.51180555555555496"/>
  <pageSetup paperSize="5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8"/>
  <sheetViews>
    <sheetView view="pageBreakPreview" zoomScale="69" zoomScaleNormal="100" zoomScaleSheetLayoutView="69" workbookViewId="0">
      <selection activeCell="E16" sqref="E16"/>
    </sheetView>
  </sheetViews>
  <sheetFormatPr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27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8.2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27" x14ac:dyDescent="0.25">
      <c r="A4" s="225" t="s">
        <v>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</row>
    <row r="5" spans="1:15" ht="27" x14ac:dyDescent="0.25">
      <c r="A5" s="226" t="s">
        <v>341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</row>
    <row r="6" spans="1:15" ht="27" x14ac:dyDescent="0.25">
      <c r="A6" s="225" t="s">
        <v>256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</row>
    <row r="7" spans="1:15" ht="18.75" x14ac:dyDescent="0.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ht="45" x14ac:dyDescent="0.45">
      <c r="A8" s="60" t="s">
        <v>1</v>
      </c>
      <c r="B8" s="41" t="s">
        <v>2</v>
      </c>
      <c r="C8" s="41" t="s">
        <v>3</v>
      </c>
      <c r="D8" s="41" t="s">
        <v>4</v>
      </c>
      <c r="E8" s="70" t="s">
        <v>5</v>
      </c>
      <c r="F8" s="7" t="s">
        <v>245</v>
      </c>
      <c r="G8" s="70" t="s">
        <v>255</v>
      </c>
      <c r="H8" s="41" t="s">
        <v>6</v>
      </c>
      <c r="I8" s="70" t="s">
        <v>7</v>
      </c>
      <c r="J8" s="41" t="s">
        <v>8</v>
      </c>
      <c r="K8" s="70" t="s">
        <v>9</v>
      </c>
      <c r="L8" s="70" t="s">
        <v>10</v>
      </c>
      <c r="M8" s="70" t="s">
        <v>11</v>
      </c>
      <c r="N8" s="41" t="s">
        <v>12</v>
      </c>
      <c r="O8" s="71"/>
    </row>
    <row r="9" spans="1:15" ht="22.5" x14ac:dyDescent="0.45">
      <c r="A9" s="42">
        <v>1</v>
      </c>
      <c r="B9" s="10" t="s">
        <v>53</v>
      </c>
      <c r="C9" s="11" t="s">
        <v>25</v>
      </c>
      <c r="D9" s="11" t="s">
        <v>44</v>
      </c>
      <c r="E9" s="72" t="s">
        <v>30</v>
      </c>
      <c r="F9" s="11" t="s">
        <v>247</v>
      </c>
      <c r="G9" s="74">
        <v>10000</v>
      </c>
      <c r="H9" s="74">
        <v>0</v>
      </c>
      <c r="I9" s="74">
        <v>25</v>
      </c>
      <c r="J9" s="74">
        <v>287</v>
      </c>
      <c r="K9" s="74">
        <v>304</v>
      </c>
      <c r="L9" s="74">
        <v>1411.35</v>
      </c>
      <c r="M9" s="74">
        <f>+H9+I9+J9+K9+L9</f>
        <v>2027.35</v>
      </c>
      <c r="N9" s="83">
        <f>+G9-M9</f>
        <v>7972.65</v>
      </c>
      <c r="O9" s="39"/>
    </row>
    <row r="10" spans="1:15" ht="22.5" x14ac:dyDescent="0.45">
      <c r="A10" s="75"/>
      <c r="B10" s="73"/>
      <c r="C10" s="73"/>
      <c r="D10" s="73"/>
      <c r="E10" s="73"/>
      <c r="F10" s="73"/>
      <c r="G10" s="76"/>
      <c r="H10" s="76"/>
      <c r="I10" s="76"/>
      <c r="J10" s="76"/>
      <c r="K10" s="76"/>
      <c r="L10" s="76"/>
      <c r="M10" s="74"/>
      <c r="N10" s="76"/>
    </row>
    <row r="11" spans="1:15" ht="22.5" x14ac:dyDescent="0.45">
      <c r="A11" s="75"/>
      <c r="B11" s="73"/>
      <c r="C11" s="73"/>
      <c r="D11" s="73"/>
      <c r="E11" s="73"/>
      <c r="F11" s="73"/>
      <c r="G11" s="43">
        <f>SUM(G9:G9)</f>
        <v>10000</v>
      </c>
      <c r="H11" s="44">
        <f t="shared" ref="H11:N11" si="0">SUM(H9:H9)</f>
        <v>0</v>
      </c>
      <c r="I11" s="44">
        <f t="shared" si="0"/>
        <v>25</v>
      </c>
      <c r="J11" s="44">
        <f t="shared" si="0"/>
        <v>287</v>
      </c>
      <c r="K11" s="44">
        <f t="shared" si="0"/>
        <v>304</v>
      </c>
      <c r="L11" s="44">
        <f t="shared" si="0"/>
        <v>1411.35</v>
      </c>
      <c r="M11" s="44">
        <f t="shared" si="0"/>
        <v>2027.35</v>
      </c>
      <c r="N11" s="44">
        <f t="shared" si="0"/>
        <v>7972.65</v>
      </c>
    </row>
    <row r="12" spans="1:15" ht="18.75" x14ac:dyDescent="0.4">
      <c r="A12" s="45"/>
      <c r="B12" s="46"/>
      <c r="C12" s="46"/>
      <c r="D12" s="46"/>
      <c r="E12" s="46"/>
      <c r="F12" s="46"/>
      <c r="G12" s="47"/>
      <c r="H12" s="48"/>
      <c r="I12" s="48"/>
      <c r="J12" s="48"/>
      <c r="K12" s="48"/>
      <c r="L12" s="48"/>
      <c r="M12" s="48"/>
      <c r="N12" s="48"/>
    </row>
    <row r="13" spans="1:15" ht="18.75" x14ac:dyDescent="0.4">
      <c r="A13" s="45"/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</row>
    <row r="14" spans="1:15" ht="18.75" x14ac:dyDescent="0.4">
      <c r="A14" s="45"/>
      <c r="B14" s="46"/>
      <c r="C14" s="46"/>
      <c r="D14" s="46"/>
      <c r="E14" s="46"/>
      <c r="F14" s="46"/>
      <c r="G14" s="47"/>
      <c r="H14" s="48"/>
      <c r="I14" s="48"/>
      <c r="J14" s="48"/>
      <c r="K14" s="48"/>
      <c r="L14" s="48"/>
      <c r="M14" s="48"/>
      <c r="N14" s="48"/>
    </row>
    <row r="15" spans="1:15" ht="18.75" x14ac:dyDescent="0.4">
      <c r="A15" s="45"/>
      <c r="B15" s="46"/>
      <c r="C15" s="46"/>
      <c r="D15" s="46"/>
      <c r="E15" s="46"/>
      <c r="F15" s="46"/>
      <c r="G15" s="47"/>
      <c r="H15" s="48"/>
      <c r="I15" s="48"/>
      <c r="J15" s="48"/>
      <c r="K15" s="48"/>
      <c r="L15" s="48"/>
      <c r="M15" s="48"/>
      <c r="N15" s="48"/>
    </row>
    <row r="16" spans="1:15" ht="18.75" x14ac:dyDescent="0.4">
      <c r="A16" s="45"/>
      <c r="B16" s="46"/>
      <c r="C16" s="46"/>
      <c r="D16" s="46"/>
      <c r="E16" s="46"/>
      <c r="F16" s="46"/>
      <c r="G16" s="47"/>
      <c r="H16" s="48"/>
      <c r="I16" s="48"/>
      <c r="J16" s="48"/>
      <c r="K16" s="48"/>
      <c r="L16" s="48"/>
      <c r="M16" s="48"/>
      <c r="N16" s="48"/>
    </row>
    <row r="17" spans="1:15" ht="18.75" x14ac:dyDescent="0.4">
      <c r="A17" s="45"/>
      <c r="B17" s="46"/>
      <c r="C17" s="46"/>
      <c r="D17" s="46"/>
      <c r="E17" s="46"/>
      <c r="F17" s="46"/>
      <c r="G17" s="47"/>
      <c r="H17" s="48"/>
      <c r="I17" s="48"/>
      <c r="J17" s="48"/>
      <c r="K17" s="48"/>
      <c r="L17" s="48"/>
      <c r="M17" s="48"/>
      <c r="N17" s="48"/>
    </row>
    <row r="18" spans="1:15" ht="23.25" thickBot="1" x14ac:dyDescent="0.5">
      <c r="A18" s="49"/>
      <c r="B18" s="50"/>
      <c r="C18" s="51"/>
      <c r="D18" s="51"/>
      <c r="E18" s="51"/>
      <c r="F18" s="51"/>
      <c r="G18" s="52"/>
      <c r="H18" s="53"/>
      <c r="I18" s="53"/>
      <c r="J18" s="53"/>
      <c r="K18" s="54"/>
      <c r="L18" s="54"/>
      <c r="M18" s="54"/>
      <c r="N18" s="48"/>
    </row>
    <row r="19" spans="1:15" ht="24.75" x14ac:dyDescent="0.5">
      <c r="A19" s="49"/>
      <c r="B19" s="180" t="s">
        <v>126</v>
      </c>
      <c r="C19" s="180"/>
      <c r="D19" s="180"/>
      <c r="E19" s="180"/>
      <c r="F19" s="180"/>
      <c r="G19" s="181"/>
      <c r="H19" s="181" t="s">
        <v>127</v>
      </c>
      <c r="I19" s="181"/>
      <c r="J19" s="181"/>
      <c r="K19" s="55"/>
      <c r="L19" s="54"/>
      <c r="M19" s="54"/>
      <c r="N19" s="48"/>
    </row>
    <row r="20" spans="1:15" ht="24.75" x14ac:dyDescent="0.5">
      <c r="A20" s="49"/>
      <c r="B20" s="180" t="s">
        <v>251</v>
      </c>
      <c r="C20" s="180"/>
      <c r="D20" s="180"/>
      <c r="E20" s="180"/>
      <c r="F20" s="180"/>
      <c r="G20" s="181"/>
      <c r="H20" s="181" t="s">
        <v>128</v>
      </c>
      <c r="I20" s="181"/>
      <c r="J20" s="184"/>
      <c r="K20" s="52"/>
      <c r="L20" s="54"/>
      <c r="M20" s="54"/>
      <c r="N20" s="48"/>
    </row>
    <row r="21" spans="1:15" ht="22.5" x14ac:dyDescent="0.45">
      <c r="A21" s="49"/>
      <c r="B21" s="51"/>
      <c r="C21" s="51"/>
      <c r="D21" s="51"/>
      <c r="E21" s="51"/>
      <c r="F21" s="51"/>
      <c r="G21" s="52"/>
      <c r="H21" s="52"/>
      <c r="I21" s="52"/>
      <c r="J21" s="52"/>
      <c r="K21" s="54"/>
      <c r="L21" s="54"/>
      <c r="M21" s="54"/>
      <c r="N21" s="48"/>
    </row>
    <row r="22" spans="1:15" ht="22.5" x14ac:dyDescent="0.45">
      <c r="A22" s="49"/>
      <c r="B22" s="51"/>
      <c r="C22" s="51"/>
      <c r="D22" s="51"/>
      <c r="E22" s="51"/>
      <c r="F22" s="51"/>
      <c r="G22" s="52"/>
      <c r="H22" s="54"/>
      <c r="I22" s="54"/>
      <c r="J22" s="54"/>
      <c r="K22" s="54"/>
      <c r="L22" s="54"/>
      <c r="M22" s="54"/>
      <c r="N22" s="48"/>
    </row>
    <row r="23" spans="1:15" ht="22.5" x14ac:dyDescent="0.45">
      <c r="A23" s="49"/>
      <c r="B23" s="51"/>
      <c r="C23" s="51"/>
      <c r="D23" s="51"/>
      <c r="E23" s="51"/>
      <c r="F23" s="51"/>
      <c r="G23" s="52"/>
      <c r="H23" s="54"/>
      <c r="I23" s="54"/>
      <c r="J23" s="54"/>
      <c r="K23" s="54"/>
      <c r="L23" s="54"/>
      <c r="M23" s="54"/>
      <c r="N23" s="48"/>
    </row>
    <row r="24" spans="1:15" ht="18.75" x14ac:dyDescent="0.4">
      <c r="A24" s="45"/>
      <c r="B24" s="46"/>
      <c r="C24" s="46"/>
      <c r="D24" s="46"/>
      <c r="E24" s="46"/>
      <c r="F24" s="46"/>
      <c r="G24" s="47"/>
      <c r="H24" s="48"/>
      <c r="I24" s="48"/>
      <c r="J24" s="48"/>
      <c r="K24" s="48"/>
      <c r="L24" s="48"/>
      <c r="M24" s="48"/>
      <c r="N24" s="48"/>
    </row>
    <row r="25" spans="1:15" ht="18.75" x14ac:dyDescent="0.4">
      <c r="A25" s="45"/>
      <c r="B25" s="46"/>
      <c r="C25" s="46"/>
      <c r="D25" s="46"/>
      <c r="E25" s="46"/>
      <c r="F25" s="46"/>
      <c r="G25" s="47"/>
      <c r="H25" s="48"/>
      <c r="I25" s="48"/>
      <c r="J25" s="48"/>
      <c r="K25" s="48"/>
      <c r="L25" s="48"/>
      <c r="M25" s="48"/>
      <c r="N25" s="48"/>
    </row>
    <row r="26" spans="1:15" ht="28.5" x14ac:dyDescent="0.45">
      <c r="A26" s="56"/>
      <c r="B26" s="57"/>
      <c r="C26" s="57"/>
      <c r="D26" s="57"/>
      <c r="E26" s="57"/>
      <c r="F26" s="57"/>
      <c r="G26" s="56"/>
      <c r="H26" s="56"/>
      <c r="I26" s="56"/>
      <c r="J26" s="56"/>
      <c r="K26" s="56"/>
      <c r="L26" s="57"/>
      <c r="M26" s="57"/>
      <c r="N26" s="57"/>
      <c r="O26" s="58"/>
    </row>
    <row r="27" spans="1:15" ht="28.5" x14ac:dyDescent="0.45">
      <c r="A27" s="58"/>
      <c r="B27" s="57"/>
      <c r="C27" s="57"/>
      <c r="D27" s="57"/>
      <c r="E27" s="57"/>
      <c r="F27" s="57"/>
      <c r="G27" s="58"/>
      <c r="H27" s="58"/>
      <c r="I27" s="58"/>
      <c r="J27" s="58"/>
      <c r="K27" s="58"/>
      <c r="L27" s="57"/>
      <c r="M27" s="57"/>
      <c r="N27" s="57"/>
      <c r="O27" s="58"/>
    </row>
    <row r="28" spans="1:15" ht="28.5" x14ac:dyDescent="0.45">
      <c r="A28" s="58"/>
      <c r="B28" s="57"/>
      <c r="C28" s="57"/>
      <c r="D28" s="57"/>
      <c r="E28" s="57"/>
      <c r="F28" s="57"/>
      <c r="G28" s="58"/>
      <c r="H28" s="58"/>
      <c r="I28" s="58"/>
      <c r="J28" s="58"/>
      <c r="K28" s="58"/>
      <c r="L28" s="57"/>
      <c r="M28" s="57"/>
      <c r="N28" s="57"/>
    </row>
  </sheetData>
  <mergeCells count="4">
    <mergeCell ref="A4:O4"/>
    <mergeCell ref="A6:O6"/>
    <mergeCell ref="A5:O5"/>
    <mergeCell ref="A1:O1"/>
  </mergeCells>
  <pageMargins left="0.70866141732283472" right="0.70866141732283472" top="1.18" bottom="0.74803149606299213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FIJO PROG 12</vt:lpstr>
      <vt:lpstr>TRAMITE DE PENSION</vt:lpstr>
      <vt:lpstr>Hoja1</vt:lpstr>
      <vt:lpstr>COMPENSACION POR SEGURIDAD</vt:lpstr>
      <vt:lpstr>CARRERA</vt:lpstr>
      <vt:lpstr>'COMPENSACION POR SEGURIDAD'!Print_Area</vt:lpstr>
      <vt:lpstr>'CONT. PROG 11'!Print_Area</vt:lpstr>
      <vt:lpstr>'FIJO PROG 11'!Print_Area</vt:lpstr>
      <vt:lpstr>'FIJO PROG 12'!Print_Area</vt:lpstr>
      <vt:lpstr>'TRAMITE DE PENSION'!Print_Area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Melissa Gomez</cp:lastModifiedBy>
  <cp:revision>38</cp:revision>
  <cp:lastPrinted>2022-04-06T13:57:46Z</cp:lastPrinted>
  <dcterms:created xsi:type="dcterms:W3CDTF">2015-06-05T18:19:34Z</dcterms:created>
  <dcterms:modified xsi:type="dcterms:W3CDTF">2022-04-29T12:56:48Z</dcterms:modified>
  <dc:language>es-ES</dc:language>
</cp:coreProperties>
</file>